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dbc9ee138f7a061/Desktop/Business Plan/VietMoneyWise — Logo Concepts for Vietnamese Americans_files/"/>
    </mc:Choice>
  </mc:AlternateContent>
  <xr:revisionPtr revIDLastSave="0" documentId="8_{E82B925C-D3A4-491C-8B7E-095E0A8E4F7D}" xr6:coauthVersionLast="47" xr6:coauthVersionMax="47" xr10:uidLastSave="{00000000-0000-0000-0000-000000000000}"/>
  <bookViews>
    <workbookView xWindow="-28920" yWindow="1605" windowWidth="29040" windowHeight="15720" tabRatio="500" activeTab="4" xr2:uid="{00000000-000D-0000-FFFF-FFFF00000000}"/>
  </bookViews>
  <sheets>
    <sheet name="📋 Hướng Dẫn" sheetId="1" r:id="rId1"/>
    <sheet name="⚙️ Cài Đặt" sheetId="2" r:id="rId2"/>
    <sheet name="📊 Ngân Sách Năm" sheetId="3" r:id="rId3"/>
    <sheet name="📅 Theo Dõi Hàng Tháng" sheetId="4" r:id="rId4"/>
    <sheet name="📈 Báo Cáo &amp; Biểu Đồ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30" i="4" l="1"/>
  <c r="AI30" i="4"/>
  <c r="AF30" i="4"/>
  <c r="AC30" i="4"/>
  <c r="Z30" i="4"/>
  <c r="W30" i="4"/>
  <c r="T30" i="4"/>
  <c r="Q30" i="4"/>
  <c r="N30" i="4"/>
  <c r="K30" i="4"/>
  <c r="H30" i="4"/>
  <c r="E30" i="4"/>
  <c r="AL29" i="4"/>
  <c r="AI29" i="4"/>
  <c r="AF29" i="4"/>
  <c r="AC29" i="4"/>
  <c r="Z29" i="4"/>
  <c r="W29" i="4"/>
  <c r="T29" i="4"/>
  <c r="Q29" i="4"/>
  <c r="N29" i="4"/>
  <c r="K29" i="4"/>
  <c r="H29" i="4"/>
  <c r="E29" i="4"/>
  <c r="AL28" i="4"/>
  <c r="AI28" i="4"/>
  <c r="AF28" i="4"/>
  <c r="AC28" i="4"/>
  <c r="Z28" i="4"/>
  <c r="W28" i="4"/>
  <c r="T28" i="4"/>
  <c r="Q28" i="4"/>
  <c r="N28" i="4"/>
  <c r="K28" i="4"/>
  <c r="H28" i="4"/>
  <c r="E28" i="4"/>
  <c r="AD26" i="4"/>
  <c r="AF26" i="4" s="1"/>
  <c r="AA26" i="4"/>
  <c r="AC26" i="4" s="1"/>
  <c r="X26" i="4"/>
  <c r="Z26" i="4" s="1"/>
  <c r="U26" i="4"/>
  <c r="W26" i="4" s="1"/>
  <c r="R26" i="4"/>
  <c r="T26" i="4" s="1"/>
  <c r="O26" i="4"/>
  <c r="Q26" i="4" s="1"/>
  <c r="L26" i="4"/>
  <c r="N26" i="4" s="1"/>
  <c r="I26" i="4"/>
  <c r="K26" i="4" s="1"/>
  <c r="F26" i="4"/>
  <c r="H26" i="4" s="1"/>
  <c r="C26" i="4"/>
  <c r="E26" i="4" s="1"/>
  <c r="AL25" i="4"/>
  <c r="AI25" i="4"/>
  <c r="AF25" i="4"/>
  <c r="AC25" i="4"/>
  <c r="Z25" i="4"/>
  <c r="W25" i="4"/>
  <c r="T25" i="4"/>
  <c r="Q25" i="4"/>
  <c r="N25" i="4"/>
  <c r="K25" i="4"/>
  <c r="H25" i="4"/>
  <c r="E25" i="4"/>
  <c r="AL24" i="4"/>
  <c r="AI24" i="4"/>
  <c r="AF24" i="4"/>
  <c r="AC24" i="4"/>
  <c r="Z24" i="4"/>
  <c r="W24" i="4"/>
  <c r="T24" i="4"/>
  <c r="Q24" i="4"/>
  <c r="N24" i="4"/>
  <c r="K24" i="4"/>
  <c r="H24" i="4"/>
  <c r="E24" i="4"/>
  <c r="AL23" i="4"/>
  <c r="AI23" i="4"/>
  <c r="AF23" i="4"/>
  <c r="AC23" i="4"/>
  <c r="Z23" i="4"/>
  <c r="W23" i="4"/>
  <c r="T23" i="4"/>
  <c r="Q23" i="4"/>
  <c r="N23" i="4"/>
  <c r="K23" i="4"/>
  <c r="H23" i="4"/>
  <c r="E23" i="4"/>
  <c r="AL20" i="4"/>
  <c r="AI20" i="4"/>
  <c r="AF20" i="4"/>
  <c r="AC20" i="4"/>
  <c r="Z20" i="4"/>
  <c r="W20" i="4"/>
  <c r="T20" i="4"/>
  <c r="Q20" i="4"/>
  <c r="N20" i="4"/>
  <c r="K20" i="4"/>
  <c r="H20" i="4"/>
  <c r="E20" i="4"/>
  <c r="AL19" i="4"/>
  <c r="AI19" i="4"/>
  <c r="AF19" i="4"/>
  <c r="AC19" i="4"/>
  <c r="Z19" i="4"/>
  <c r="W19" i="4"/>
  <c r="T19" i="4"/>
  <c r="Q19" i="4"/>
  <c r="N19" i="4"/>
  <c r="K19" i="4"/>
  <c r="H19" i="4"/>
  <c r="E19" i="4"/>
  <c r="AL18" i="4"/>
  <c r="AI18" i="4"/>
  <c r="AF18" i="4"/>
  <c r="AC18" i="4"/>
  <c r="Z18" i="4"/>
  <c r="W18" i="4"/>
  <c r="T18" i="4"/>
  <c r="Q18" i="4"/>
  <c r="N18" i="4"/>
  <c r="K18" i="4"/>
  <c r="H18" i="4"/>
  <c r="E18" i="4"/>
  <c r="AL17" i="4"/>
  <c r="AI17" i="4"/>
  <c r="AF17" i="4"/>
  <c r="AC17" i="4"/>
  <c r="Z17" i="4"/>
  <c r="W17" i="4"/>
  <c r="T17" i="4"/>
  <c r="Q17" i="4"/>
  <c r="N17" i="4"/>
  <c r="K17" i="4"/>
  <c r="H17" i="4"/>
  <c r="E17" i="4"/>
  <c r="AL14" i="4"/>
  <c r="AI14" i="4"/>
  <c r="AF14" i="4"/>
  <c r="AC14" i="4"/>
  <c r="Z14" i="4"/>
  <c r="W14" i="4"/>
  <c r="T14" i="4"/>
  <c r="Q14" i="4"/>
  <c r="N14" i="4"/>
  <c r="K14" i="4"/>
  <c r="H14" i="4"/>
  <c r="E14" i="4"/>
  <c r="AL13" i="4"/>
  <c r="AI13" i="4"/>
  <c r="AF13" i="4"/>
  <c r="AC13" i="4"/>
  <c r="Z13" i="4"/>
  <c r="W13" i="4"/>
  <c r="T13" i="4"/>
  <c r="Q13" i="4"/>
  <c r="N13" i="4"/>
  <c r="K13" i="4"/>
  <c r="H13" i="4"/>
  <c r="E13" i="4"/>
  <c r="AL12" i="4"/>
  <c r="AI12" i="4"/>
  <c r="AF12" i="4"/>
  <c r="AC12" i="4"/>
  <c r="Z12" i="4"/>
  <c r="W12" i="4"/>
  <c r="T12" i="4"/>
  <c r="Q12" i="4"/>
  <c r="N12" i="4"/>
  <c r="K12" i="4"/>
  <c r="H12" i="4"/>
  <c r="E12" i="4"/>
  <c r="AJ9" i="4"/>
  <c r="AL9" i="4" s="1"/>
  <c r="AG9" i="4"/>
  <c r="AI9" i="4" s="1"/>
  <c r="AD9" i="4"/>
  <c r="AF9" i="4" s="1"/>
  <c r="AA9" i="4"/>
  <c r="AC9" i="4" s="1"/>
  <c r="Z9" i="4"/>
  <c r="X9" i="4"/>
  <c r="U9" i="4"/>
  <c r="W9" i="4" s="1"/>
  <c r="R9" i="4"/>
  <c r="T9" i="4" s="1"/>
  <c r="Q9" i="4"/>
  <c r="O9" i="4"/>
  <c r="L9" i="4"/>
  <c r="N9" i="4" s="1"/>
  <c r="I9" i="4"/>
  <c r="K9" i="4" s="1"/>
  <c r="F9" i="4"/>
  <c r="H9" i="4" s="1"/>
  <c r="C9" i="4"/>
  <c r="E9" i="4" s="1"/>
  <c r="AJ8" i="4"/>
  <c r="AL8" i="4" s="1"/>
  <c r="AG8" i="4"/>
  <c r="AI8" i="4" s="1"/>
  <c r="AD8" i="4"/>
  <c r="AF8" i="4" s="1"/>
  <c r="AA8" i="4"/>
  <c r="AC8" i="4" s="1"/>
  <c r="Z8" i="4"/>
  <c r="X8" i="4"/>
  <c r="U8" i="4"/>
  <c r="W8" i="4" s="1"/>
  <c r="T8" i="4"/>
  <c r="R8" i="4"/>
  <c r="O8" i="4"/>
  <c r="Q8" i="4" s="1"/>
  <c r="L8" i="4"/>
  <c r="N8" i="4" s="1"/>
  <c r="I8" i="4"/>
  <c r="K8" i="4" s="1"/>
  <c r="F8" i="4"/>
  <c r="H8" i="4" s="1"/>
  <c r="C8" i="4"/>
  <c r="E8" i="4" s="1"/>
  <c r="AJ7" i="4"/>
  <c r="AL7" i="4" s="1"/>
  <c r="AG7" i="4"/>
  <c r="AI7" i="4" s="1"/>
  <c r="AD7" i="4"/>
  <c r="AF7" i="4" s="1"/>
  <c r="AA7" i="4"/>
  <c r="AC7" i="4" s="1"/>
  <c r="X7" i="4"/>
  <c r="Z7" i="4" s="1"/>
  <c r="U7" i="4"/>
  <c r="W7" i="4" s="1"/>
  <c r="R7" i="4"/>
  <c r="T7" i="4" s="1"/>
  <c r="O7" i="4"/>
  <c r="Q7" i="4" s="1"/>
  <c r="L7" i="4"/>
  <c r="N7" i="4" s="1"/>
  <c r="I7" i="4"/>
  <c r="K7" i="4" s="1"/>
  <c r="F7" i="4"/>
  <c r="H7" i="4" s="1"/>
  <c r="C7" i="4"/>
  <c r="E7" i="4" s="1"/>
  <c r="AJ6" i="4"/>
  <c r="AL6" i="4" s="1"/>
  <c r="AG6" i="4"/>
  <c r="AI6" i="4" s="1"/>
  <c r="AD6" i="4"/>
  <c r="AF6" i="4" s="1"/>
  <c r="AA6" i="4"/>
  <c r="AC6" i="4" s="1"/>
  <c r="X6" i="4"/>
  <c r="Z6" i="4" s="1"/>
  <c r="U6" i="4"/>
  <c r="W6" i="4" s="1"/>
  <c r="R6" i="4"/>
  <c r="T6" i="4" s="1"/>
  <c r="O6" i="4"/>
  <c r="Q6" i="4" s="1"/>
  <c r="L6" i="4"/>
  <c r="N6" i="4" s="1"/>
  <c r="I6" i="4"/>
  <c r="K6" i="4" s="1"/>
  <c r="F6" i="4"/>
  <c r="H6" i="4" s="1"/>
  <c r="C6" i="4"/>
  <c r="E6" i="4" s="1"/>
  <c r="AL5" i="4"/>
  <c r="AI5" i="4"/>
  <c r="AF5" i="4"/>
  <c r="AC5" i="4"/>
  <c r="Z5" i="4"/>
  <c r="W5" i="4"/>
  <c r="T5" i="4"/>
  <c r="Q5" i="4"/>
  <c r="N5" i="4"/>
  <c r="K5" i="4"/>
  <c r="H5" i="4"/>
  <c r="E5" i="4"/>
  <c r="O44" i="3"/>
  <c r="C14" i="5" s="1"/>
  <c r="N44" i="3"/>
  <c r="AJ31" i="4" s="1"/>
  <c r="AL31" i="4" s="1"/>
  <c r="M44" i="3"/>
  <c r="AG31" i="4" s="1"/>
  <c r="AI31" i="4" s="1"/>
  <c r="L44" i="3"/>
  <c r="AD31" i="4" s="1"/>
  <c r="AF31" i="4" s="1"/>
  <c r="K44" i="3"/>
  <c r="AA31" i="4" s="1"/>
  <c r="AC31" i="4" s="1"/>
  <c r="J44" i="3"/>
  <c r="X31" i="4" s="1"/>
  <c r="Z31" i="4" s="1"/>
  <c r="I44" i="3"/>
  <c r="U31" i="4" s="1"/>
  <c r="W31" i="4" s="1"/>
  <c r="H44" i="3"/>
  <c r="R31" i="4" s="1"/>
  <c r="T31" i="4" s="1"/>
  <c r="G44" i="3"/>
  <c r="O31" i="4" s="1"/>
  <c r="Q31" i="4" s="1"/>
  <c r="F44" i="3"/>
  <c r="L31" i="4" s="1"/>
  <c r="N31" i="4" s="1"/>
  <c r="E44" i="3"/>
  <c r="I31" i="4" s="1"/>
  <c r="K31" i="4" s="1"/>
  <c r="D44" i="3"/>
  <c r="F31" i="4" s="1"/>
  <c r="H31" i="4" s="1"/>
  <c r="C44" i="3"/>
  <c r="C31" i="4" s="1"/>
  <c r="E31" i="4" s="1"/>
  <c r="O43" i="3"/>
  <c r="O42" i="3"/>
  <c r="O41" i="3"/>
  <c r="O40" i="3"/>
  <c r="O39" i="3"/>
  <c r="O38" i="3"/>
  <c r="O35" i="3"/>
  <c r="C13" i="5" s="1"/>
  <c r="N35" i="3"/>
  <c r="AJ26" i="4" s="1"/>
  <c r="AL26" i="4" s="1"/>
  <c r="M35" i="3"/>
  <c r="AG26" i="4" s="1"/>
  <c r="AI26" i="4" s="1"/>
  <c r="L35" i="3"/>
  <c r="K35" i="3"/>
  <c r="J35" i="3"/>
  <c r="I35" i="3"/>
  <c r="H35" i="3"/>
  <c r="G35" i="3"/>
  <c r="F35" i="3"/>
  <c r="E35" i="3"/>
  <c r="D35" i="3"/>
  <c r="C35" i="3"/>
  <c r="O34" i="3"/>
  <c r="O33" i="3"/>
  <c r="O32" i="3"/>
  <c r="O31" i="3"/>
  <c r="N28" i="3"/>
  <c r="AJ21" i="4" s="1"/>
  <c r="AL21" i="4" s="1"/>
  <c r="M28" i="3"/>
  <c r="AG21" i="4" s="1"/>
  <c r="AI21" i="4" s="1"/>
  <c r="L28" i="3"/>
  <c r="AD21" i="4" s="1"/>
  <c r="AF21" i="4" s="1"/>
  <c r="K28" i="3"/>
  <c r="AA21" i="4" s="1"/>
  <c r="AC21" i="4" s="1"/>
  <c r="J28" i="3"/>
  <c r="X21" i="4" s="1"/>
  <c r="Z21" i="4" s="1"/>
  <c r="I28" i="3"/>
  <c r="U21" i="4" s="1"/>
  <c r="W21" i="4" s="1"/>
  <c r="H28" i="3"/>
  <c r="R21" i="4" s="1"/>
  <c r="T21" i="4" s="1"/>
  <c r="G28" i="3"/>
  <c r="O21" i="4" s="1"/>
  <c r="Q21" i="4" s="1"/>
  <c r="F28" i="3"/>
  <c r="L21" i="4" s="1"/>
  <c r="N21" i="4" s="1"/>
  <c r="E28" i="3"/>
  <c r="I21" i="4" s="1"/>
  <c r="K21" i="4" s="1"/>
  <c r="D28" i="3"/>
  <c r="F21" i="4" s="1"/>
  <c r="H21" i="4" s="1"/>
  <c r="C28" i="3"/>
  <c r="O27" i="3"/>
  <c r="O26" i="3"/>
  <c r="O25" i="3"/>
  <c r="O24" i="3"/>
  <c r="O23" i="3"/>
  <c r="O22" i="3"/>
  <c r="O21" i="3"/>
  <c r="O20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O14" i="3"/>
  <c r="O13" i="3"/>
  <c r="O12" i="3"/>
  <c r="N9" i="3"/>
  <c r="M9" i="3"/>
  <c r="L9" i="3"/>
  <c r="K9" i="3"/>
  <c r="J9" i="3"/>
  <c r="I9" i="3"/>
  <c r="H9" i="3"/>
  <c r="G9" i="3"/>
  <c r="F9" i="3"/>
  <c r="E9" i="3"/>
  <c r="D9" i="3"/>
  <c r="C9" i="3"/>
  <c r="O8" i="3"/>
  <c r="O7" i="3"/>
  <c r="O6" i="3"/>
  <c r="O5" i="3"/>
  <c r="O28" i="3" l="1"/>
  <c r="C12" i="5" s="1"/>
  <c r="C21" i="4"/>
  <c r="E21" i="4" s="1"/>
  <c r="AJ15" i="4"/>
  <c r="AL15" i="4" s="1"/>
  <c r="N47" i="3"/>
  <c r="AJ33" i="4" s="1"/>
  <c r="AL33" i="4" s="1"/>
  <c r="AG15" i="4"/>
  <c r="AI15" i="4" s="1"/>
  <c r="M47" i="3"/>
  <c r="AG33" i="4" s="1"/>
  <c r="AI33" i="4" s="1"/>
  <c r="AD15" i="4"/>
  <c r="AF15" i="4" s="1"/>
  <c r="L47" i="3"/>
  <c r="AD33" i="4" s="1"/>
  <c r="AF33" i="4" s="1"/>
  <c r="K47" i="3"/>
  <c r="AA33" i="4" s="1"/>
  <c r="AC33" i="4" s="1"/>
  <c r="AA15" i="4"/>
  <c r="AC15" i="4" s="1"/>
  <c r="J47" i="3"/>
  <c r="X33" i="4" s="1"/>
  <c r="Z33" i="4" s="1"/>
  <c r="X15" i="4"/>
  <c r="Z15" i="4" s="1"/>
  <c r="U15" i="4"/>
  <c r="W15" i="4" s="1"/>
  <c r="I47" i="3"/>
  <c r="R15" i="4"/>
  <c r="T15" i="4" s="1"/>
  <c r="H47" i="3"/>
  <c r="O15" i="4"/>
  <c r="Q15" i="4" s="1"/>
  <c r="G47" i="3"/>
  <c r="L15" i="4"/>
  <c r="N15" i="4" s="1"/>
  <c r="F47" i="3"/>
  <c r="I15" i="4"/>
  <c r="K15" i="4" s="1"/>
  <c r="E47" i="3"/>
  <c r="D47" i="3"/>
  <c r="F15" i="4"/>
  <c r="H15" i="4" s="1"/>
  <c r="C15" i="4"/>
  <c r="E15" i="4" s="1"/>
  <c r="C47" i="3"/>
  <c r="C48" i="3" s="1"/>
  <c r="O16" i="3"/>
  <c r="C11" i="5" s="1"/>
  <c r="AJ10" i="4"/>
  <c r="AL10" i="4" s="1"/>
  <c r="N48" i="3"/>
  <c r="AJ34" i="4" s="1"/>
  <c r="AL34" i="4" s="1"/>
  <c r="N17" i="3"/>
  <c r="AG10" i="4"/>
  <c r="AI10" i="4" s="1"/>
  <c r="M48" i="3"/>
  <c r="AG34" i="4" s="1"/>
  <c r="AI34" i="4" s="1"/>
  <c r="M17" i="3"/>
  <c r="L48" i="3"/>
  <c r="AD34" i="4" s="1"/>
  <c r="AF34" i="4" s="1"/>
  <c r="AD10" i="4"/>
  <c r="AF10" i="4" s="1"/>
  <c r="L17" i="3"/>
  <c r="K17" i="3"/>
  <c r="K48" i="3"/>
  <c r="AA34" i="4" s="1"/>
  <c r="AC34" i="4" s="1"/>
  <c r="AA10" i="4"/>
  <c r="AC10" i="4" s="1"/>
  <c r="J48" i="3"/>
  <c r="X34" i="4" s="1"/>
  <c r="Z34" i="4" s="1"/>
  <c r="X10" i="4"/>
  <c r="Z10" i="4" s="1"/>
  <c r="J17" i="3"/>
  <c r="U10" i="4"/>
  <c r="W10" i="4" s="1"/>
  <c r="I17" i="3"/>
  <c r="H17" i="3"/>
  <c r="R10" i="4"/>
  <c r="T10" i="4" s="1"/>
  <c r="O10" i="4"/>
  <c r="Q10" i="4" s="1"/>
  <c r="G17" i="3"/>
  <c r="L10" i="4"/>
  <c r="N10" i="4" s="1"/>
  <c r="F17" i="3"/>
  <c r="I10" i="4"/>
  <c r="K10" i="4" s="1"/>
  <c r="E17" i="3"/>
  <c r="F10" i="4"/>
  <c r="H10" i="4" s="1"/>
  <c r="D17" i="3"/>
  <c r="C10" i="4"/>
  <c r="E10" i="4" s="1"/>
  <c r="C17" i="3"/>
  <c r="O9" i="3"/>
  <c r="C33" i="4" l="1"/>
  <c r="E33" i="4" s="1"/>
  <c r="O47" i="3"/>
  <c r="O48" i="3"/>
  <c r="C34" i="4"/>
  <c r="E34" i="4" s="1"/>
  <c r="P12" i="3"/>
  <c r="P13" i="3"/>
  <c r="P14" i="3"/>
  <c r="P15" i="3"/>
  <c r="P16" i="3"/>
  <c r="D11" i="5" s="1"/>
  <c r="P25" i="3"/>
  <c r="P34" i="3"/>
  <c r="P22" i="3"/>
  <c r="P24" i="3"/>
  <c r="P31" i="3"/>
  <c r="P32" i="3"/>
  <c r="P38" i="3"/>
  <c r="P39" i="3"/>
  <c r="P40" i="3"/>
  <c r="P43" i="3"/>
  <c r="P41" i="3"/>
  <c r="P20" i="3"/>
  <c r="P21" i="3"/>
  <c r="P23" i="3"/>
  <c r="P26" i="3"/>
  <c r="P27" i="3"/>
  <c r="P28" i="3"/>
  <c r="D12" i="5" s="1"/>
  <c r="P33" i="3"/>
  <c r="P42" i="3"/>
  <c r="P44" i="3"/>
  <c r="D14" i="5" s="1"/>
  <c r="P35" i="3"/>
  <c r="D13" i="5" s="1"/>
  <c r="C5" i="5"/>
  <c r="O17" i="3"/>
  <c r="P17" i="3" s="1"/>
  <c r="U33" i="4"/>
  <c r="W33" i="4" s="1"/>
  <c r="I48" i="3"/>
  <c r="U34" i="4" s="1"/>
  <c r="W34" i="4" s="1"/>
  <c r="R33" i="4"/>
  <c r="T33" i="4" s="1"/>
  <c r="H48" i="3"/>
  <c r="R34" i="4" s="1"/>
  <c r="T34" i="4" s="1"/>
  <c r="O33" i="4"/>
  <c r="Q33" i="4" s="1"/>
  <c r="G48" i="3"/>
  <c r="O34" i="4" s="1"/>
  <c r="Q34" i="4" s="1"/>
  <c r="L33" i="4"/>
  <c r="N33" i="4" s="1"/>
  <c r="F48" i="3"/>
  <c r="L34" i="4" s="1"/>
  <c r="N34" i="4" s="1"/>
  <c r="I33" i="4"/>
  <c r="K33" i="4" s="1"/>
  <c r="E48" i="3"/>
  <c r="I34" i="4" s="1"/>
  <c r="K34" i="4" s="1"/>
  <c r="F33" i="4"/>
  <c r="H33" i="4" s="1"/>
  <c r="D48" i="3"/>
  <c r="F34" i="4" s="1"/>
  <c r="H34" i="4" s="1"/>
  <c r="C6" i="5" l="1"/>
  <c r="P47" i="3"/>
  <c r="C7" i="5"/>
  <c r="C8" i="5" s="1"/>
  <c r="P48" i="3"/>
</calcChain>
</file>

<file path=xl/sharedStrings.xml><?xml version="1.0" encoding="utf-8"?>
<sst xmlns="http://schemas.openxmlformats.org/spreadsheetml/2006/main" count="222" uniqueCount="180">
  <si>
    <t>★  VIETMONEYWISE
Kế Hoạch Ngân Sách Kinh Doanh</t>
  </si>
  <si>
    <t>Hiểu Tiền - Hiểu Thuế - Xây Tương Lai  |  Dành cho Tiệm Nail · Tiệm Tóc · Nhà Hàng</t>
  </si>
  <si>
    <t>CÁCH SỬ DỤNG TEMPLATE NÀY</t>
  </si>
  <si>
    <t>🗂️  Sheet có trong file này:</t>
  </si>
  <si>
    <t>📊  Ngân Sách Năm</t>
  </si>
  <si>
    <t>Nhập kế hoạch doanh thu &amp; chi phí cho cả năm theo từng tháng</t>
  </si>
  <si>
    <t>📅  Theo Dõi Hàng Tháng</t>
  </si>
  <si>
    <t>Nhập số thực tế mỗi tháng — file tự so sánh với kế hoạch</t>
  </si>
  <si>
    <t>📈  Báo Cáo &amp; Biểu Đồ</t>
  </si>
  <si>
    <t>Xem tổng quan lợi nhuận, biểu đồ, và cảnh báo tự động</t>
  </si>
  <si>
    <t>⚙️  Cài Đặt</t>
  </si>
  <si>
    <t>Chọn loại hình kinh doanh và tùy chỉnh danh mục chi phí</t>
  </si>
  <si>
    <t>📝  Quy ước màu sắc:</t>
  </si>
  <si>
    <t>🔵  Chữ xanh dương</t>
  </si>
  <si>
    <t>Ô nhập liệu — bạn điền số vào đây</t>
  </si>
  <si>
    <t>⬛  Chữ đen</t>
  </si>
  <si>
    <t>Công thức tự tính — KHÔNG chỉnh sửa</t>
  </si>
  <si>
    <t>🟡  Nền vàng</t>
  </si>
  <si>
    <t>Ô quan trọng cần chú ý</t>
  </si>
  <si>
    <t>🔴  Nền đỏ</t>
  </si>
  <si>
    <t>Cảnh báo: chi phí vượt ngân sách</t>
  </si>
  <si>
    <t>🟢  Nền xanh</t>
  </si>
  <si>
    <t>Tốt: đạt hoặc vượt kế hoạch</t>
  </si>
  <si>
    <t>💡  Mẹo:</t>
  </si>
  <si>
    <t>✅  Bước 1</t>
  </si>
  <si>
    <t>Vào sheet ⚙️ Cài Đặt — chọn loại hình kinh doanh của bạn</t>
  </si>
  <si>
    <t>✅  Bước 2</t>
  </si>
  <si>
    <t>Vào sheet 📊 Ngân Sách Năm — nhập kế hoạch doanh thu &amp; chi phí</t>
  </si>
  <si>
    <t>✅  Bước 3</t>
  </si>
  <si>
    <t>Cuối mỗi tháng: vào 📅 Theo Dõi Hàng Tháng — nhập số thực tế</t>
  </si>
  <si>
    <t>✅  Bước 4</t>
  </si>
  <si>
    <t>Xem sheet 📈 Báo Cáo để biết business đang lời hay lỗ</t>
  </si>
  <si>
    <t>⚠️  Lưu ý:</t>
  </si>
  <si>
    <t>Lưu file thường xuyên. Đặt tên file theo năm: Budget_TiemNail_2025.xlsx</t>
  </si>
  <si>
    <t>vietmoneywise.com  |  Template này mang tính tham khảo — trao đổi với CPA để có tư vấn phù hợp nhất.</t>
  </si>
  <si>
    <t>⚙️  Cài Đặt &amp; Thông Tin Business</t>
  </si>
  <si>
    <t>Điền thông tin bên dưới trước khi bắt đầu dùng template</t>
  </si>
  <si>
    <t>THÔNG TIN CƠ BẢN</t>
  </si>
  <si>
    <t>Tên tiệm / nhà hàng</t>
  </si>
  <si>
    <t>Tiệm Nail ABC</t>
  </si>
  <si>
    <t>Loại hình kinh doanh</t>
  </si>
  <si>
    <t>Tiệm Nail</t>
  </si>
  <si>
    <t>Năm ngân sách</t>
  </si>
  <si>
    <t>Tên chủ</t>
  </si>
  <si>
    <t>Nguyễn Văn A</t>
  </si>
  <si>
    <t>Địa chỉ</t>
  </si>
  <si>
    <t>123 Main St, San Jose, CA</t>
  </si>
  <si>
    <t>MỤC TIÊU NĂM</t>
  </si>
  <si>
    <t>Mục tiêu doanh thu cả năm ($)</t>
  </si>
  <si>
    <t>Tỷ lệ lợi nhuận mục tiêu (%)</t>
  </si>
  <si>
    <t>Số nhân viên</t>
  </si>
  <si>
    <t>LƯU Ý THUẾ</t>
  </si>
  <si>
    <t>Nộp estimated tax hàng quý?</t>
  </si>
  <si>
    <t>Có (Q1/Q2/Q3/Q4)</t>
  </si>
  <si>
    <t>CPA / kế toán</t>
  </si>
  <si>
    <t>Họ tên CPA</t>
  </si>
  <si>
    <t>Số điện thoại CPA</t>
  </si>
  <si>
    <t>(408) 555-0000</t>
  </si>
  <si>
    <t>📊  KẾ HOẠCH NGÂN SÁCH NĂM
Nhập số KẾ HOẠCH cho từng tháng (chữ xanh = nhập, chữ đen = tự tính)</t>
  </si>
  <si>
    <t>DANH MỤC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</si>
  <si>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</si>
  <si>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</si>
  <si>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</si>
  <si>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</si>
  <si>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</si>
  <si>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</si>
  <si>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</si>
  <si>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</si>
  <si>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</si>
  <si>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</si>
  <si>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</si>
  <si>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</si>
  <si>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CẢ NĂM</t>
  </si>
  <si>
    <t>% DT</t>
  </si>
  <si>
    <t>💰  DOANH THU (REVENUE)</t>
  </si>
  <si>
    <t>Dịch vụ chính (nail/tóc/món ăn)</t>
  </si>
  <si>
    <t>-</t>
  </si>
  <si>
    <t>Dịch vụ phụ (wax, lash, tip...)</t>
  </si>
  <si>
    <t>Bán lẻ sản phẩm</t>
  </si>
  <si>
    <t>Thu nhập khác</t>
  </si>
  <si>
    <t>TỔNG DOANH THU</t>
  </si>
  <si>
    <t>🧴  CHI PHÍ TRỰC TIẾP (COGS)</t>
  </si>
  <si>
    <t>Vật tư / nguyên liệu (supply)</t>
  </si>
  <si>
    <t>Thực phẩm / nguyên liệu nấu</t>
  </si>
  <si>
    <t>Hoa hồng / commission cho thợ</t>
  </si>
  <si>
    <t>Chi phí giao hàng / delivery</t>
  </si>
  <si>
    <t>TỔNG CHI PHÍ TRỰC TIẾP</t>
  </si>
  <si>
    <t>LỢI NHUẬN GỘP (Gross Profit)</t>
  </si>
  <si>
    <t>🏢  CHI PHÍ VẬN HÀNH (OPERATING EXPENSES)</t>
  </si>
  <si>
    <t>Tiền thuê mặt bằng (Rent)</t>
  </si>
  <si>
    <t>Điện / nước / gas</t>
  </si>
  <si>
    <t>Internet / phone</t>
  </si>
  <si>
    <t>Bảo hiểm kinh doanh</t>
  </si>
  <si>
    <t>Quảng cáo / marketing</t>
  </si>
  <si>
    <t>Phí phần mềm / POS system</t>
  </si>
  <si>
    <t>Vệ sinh / supplies văn phòng</t>
  </si>
  <si>
    <t>Chi phí khác</t>
  </si>
  <si>
    <t>TỔNG CHI PHÍ VẬN HÀNH</t>
  </si>
  <si>
    <t>👥  CHI PHÍ NHÂN VIÊN (PAYROLL)</t>
  </si>
  <si>
    <t>Lương thợ / nhân viên (W-2)</t>
  </si>
  <si>
    <t>Payroll tax (7.65% ER share)</t>
  </si>
  <si>
    <t>Workers Comp insurance</t>
  </si>
  <si>
    <t>Bonus / thưởng</t>
  </si>
  <si>
    <t>TỔNG CHI PHÍ NHÂN VIÊN</t>
  </si>
  <si>
    <t>🧾  THUẾ &amp; PHÍ (TAXES &amp; FEES)</t>
  </si>
  <si>
    <t>Estimated tax Q1 (tháng 4)</t>
  </si>
  <si>
    <t>Estimated tax Q2 (tháng 6)</t>
  </si>
  <si>
    <t>Estimated tax Q3 (tháng 9)</t>
  </si>
  <si>
    <t>Estimated tax Q4 (tháng 1 năm sau)</t>
  </si>
  <si>
    <t>Sales tax / business license</t>
  </si>
  <si>
    <t>Phí CPA / kế toán</t>
  </si>
  <si>
    <t>TỔNG THUẾ &amp; PHÍ</t>
  </si>
  <si>
    <t>📊  TỔNG KẾT</t>
  </si>
  <si>
    <t>TỔNG CHI PHÍ</t>
  </si>
  <si>
    <t>LỢI NHUẬN RÒNG (Net Profit)</t>
  </si>
  <si>
    <t>💡 Tip: Nếu Lợi Nhuận Ròng màu đỏ → chi phí đang vượt doanh thu. Kiểm tra lại các khoản chi.</t>
  </si>
  <si>
    <t>📅  THEO DÕI THỰC TẾ vs KẾ HOẠCH
Nhập số THỰC TẾ mỗi tháng — file tự so sánh với kế hoạch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</si>
  <si>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</si>
  <si>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</si>
  <si>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</si>
  <si>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</si>
  <si>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</si>
  <si>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</si>
  <si>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</si>
  <si>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</si>
  <si>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</si>
  <si>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</si>
  <si>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</si>
  <si>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</si>
  <si>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KH</t>
  </si>
  <si>
    <t>TT</t>
  </si>
  <si>
    <t>+/-</t>
  </si>
  <si>
    <t>💰 DOANH THU</t>
  </si>
  <si>
    <t>Dịch vụ chính</t>
  </si>
  <si>
    <t>Dịch vụ phụ</t>
  </si>
  <si>
    <t>🧴 COGS</t>
  </si>
  <si>
    <t>Vật tư / nguyên liệu</t>
  </si>
  <si>
    <t>Commission / thợ</t>
  </si>
  <si>
    <t>TỔNG COGS</t>
  </si>
  <si>
    <t>🏢 VẬN HÀNH</t>
  </si>
  <si>
    <t>Thuê mặt bằng</t>
  </si>
  <si>
    <t>Điện / nước / internet</t>
  </si>
  <si>
    <t>Bảo hiểm + quảng cáo</t>
  </si>
  <si>
    <t>TỔNG VẬN HÀNH</t>
  </si>
  <si>
    <t>👥 NHÂN VIÊN</t>
  </si>
  <si>
    <t>Lương thợ</t>
  </si>
  <si>
    <t>Payroll tax</t>
  </si>
  <si>
    <t>TỔNG NHÂN VIÊN</t>
  </si>
  <si>
    <t>🧾 THUẾ &amp; PHÍ</t>
  </si>
  <si>
    <t>Estimated tax / nộp quý</t>
  </si>
  <si>
    <t>Business license / CPA</t>
  </si>
  <si>
    <t>📊 TỔNG CHI PHÍ</t>
  </si>
  <si>
    <t>💚 LỢI NHUẬN RÒNG</t>
  </si>
  <si>
    <t>📈  BÁO CÁO TỔNG QUAN
Tự động tính từ dữ liệu bạn đã nhập</t>
  </si>
  <si>
    <t>TÓM TẮT CẢ NĂM (từ Ngân Sách)</t>
  </si>
  <si>
    <t>Tổng Doanh Thu KH</t>
  </si>
  <si>
    <t>Tổng Chi Phí KH</t>
  </si>
  <si>
    <t>Lợi Nhuận Ròng KH</t>
  </si>
  <si>
    <t>Tỷ Suất Lợi Nhuận KH</t>
  </si>
  <si>
    <t>PHÂN TÍCH CHI PHÍ (% trên Doanh Thu)</t>
  </si>
  <si>
    <t>Chi Phí Trực Tiếp (COGS)</t>
  </si>
  <si>
    <t>Chi Phí Vận Hành</t>
  </si>
  <si>
    <t>Chi Phí Nhân Viên</t>
  </si>
  <si>
    <t>Thuế &amp; Phí</t>
  </si>
  <si>
    <t>⚠️  NGƯỠNG CẢNH BÁO NGÀNH (Tham khảo)</t>
  </si>
  <si>
    <t>Tiệm Nail — Supply cost</t>
  </si>
  <si>
    <t>20% – 30% doanh thu</t>
  </si>
  <si>
    <t>Cao hơn 30% → cần kiểm lại</t>
  </si>
  <si>
    <t>Nhà Hàng — Food cost</t>
  </si>
  <si>
    <t>28% – 35% doanh thu</t>
  </si>
  <si>
    <t>Cao hơn 35% → xem lại menu</t>
  </si>
  <si>
    <t>Lương nhân viên</t>
  </si>
  <si>
    <t>25% – 35% doanh thu</t>
  </si>
  <si>
    <t>Cao hơn 40% → xem lại staffing</t>
  </si>
  <si>
    <t>Tiền thuê mặt bằng</t>
  </si>
  <si>
    <t>&lt; 10% doanh thu</t>
  </si>
  <si>
    <t>Cao hơn 15% → thương lượng lại</t>
  </si>
  <si>
    <t>Lợi nhuận ròng mục tiêu</t>
  </si>
  <si>
    <t>15% – 25% doanh thu</t>
  </si>
  <si>
    <t>Dưới 10% → xem lại mô hình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</si>
</sst>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\$#,##0;&quot;($&quot;#,##0\);\-"/>
    <numFmt numFmtId="166" formatCode="0.0%;\(0.0%\);\-"/>
  </numFmts>
  <fonts count="32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sz val="10"/>
      <color rgb="FFFFFFFF"/>
      <name val="Arial"/>
      <charset val="1"/>
    </font>
    <font>
      <b/>
      <sz val="13"/>
      <color rgb="FF0F6E56"/>
      <name val="Arial"/>
      <charset val="1"/>
    </font>
    <font>
      <b/>
      <sz val="10"/>
      <color rgb="FF0F6E56"/>
      <name val="Arial"/>
      <charset val="1"/>
    </font>
    <font>
      <b/>
      <sz val="10"/>
      <color rgb="FF2C2C2A"/>
      <name val="Arial"/>
      <charset val="1"/>
    </font>
    <font>
      <sz val="10"/>
      <color rgb="FF555555"/>
      <name val="Arial"/>
      <charset val="1"/>
    </font>
    <font>
      <i/>
      <sz val="9"/>
      <color rgb="FF888780"/>
      <name val="Arial"/>
      <charset val="1"/>
    </font>
    <font>
      <b/>
      <sz val="16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2C2C2A"/>
      <name val="Arial"/>
      <charset val="1"/>
    </font>
    <font>
      <b/>
      <sz val="10"/>
      <color rgb="FF0000FF"/>
      <name val="Arial"/>
      <charset val="1"/>
    </font>
    <font>
      <sz val="10"/>
      <color rgb="FF888780"/>
      <name val="Arial"/>
      <charset val="1"/>
    </font>
    <font>
      <sz val="7"/>
      <color rgb="FFFFFFFF"/>
      <name val="Arial"/>
      <charset val="1"/>
    </font>
    <font>
      <b/>
      <sz val="14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sz val="9.5"/>
      <color rgb="FF2C2C2A"/>
      <name val="Arial"/>
      <charset val="1"/>
    </font>
    <font>
      <sz val="9.5"/>
      <color rgb="FF0000FF"/>
      <name val="Arial"/>
      <charset val="1"/>
    </font>
    <font>
      <b/>
      <sz val="9.5"/>
      <color rgb="FF0F6E56"/>
      <name val="Arial"/>
      <charset val="1"/>
    </font>
    <font>
      <b/>
      <sz val="9"/>
      <color rgb="FF1D9E75"/>
      <name val="Arial"/>
      <charset val="1"/>
    </font>
    <font>
      <b/>
      <sz val="9"/>
      <color rgb="FF0F6E56"/>
      <name val="Arial"/>
      <charset val="1"/>
    </font>
    <font>
      <b/>
      <sz val="10"/>
      <color rgb="FFBA7517"/>
      <name val="Arial"/>
      <charset val="1"/>
    </font>
    <font>
      <b/>
      <sz val="9"/>
      <color rgb="FFBA7517"/>
      <name val="Arial"/>
      <charset val="1"/>
    </font>
    <font>
      <i/>
      <sz val="9"/>
      <color rgb="FFBA7517"/>
      <name val="Arial"/>
      <charset val="1"/>
    </font>
    <font>
      <sz val="10"/>
      <color rgb="FF1A1A1A"/>
      <name val="Arial"/>
      <charset val="1"/>
    </font>
    <font>
      <b/>
      <sz val="8"/>
      <color rgb="FFFFFFFF"/>
      <name val="Arial"/>
      <charset val="1"/>
    </font>
    <font>
      <sz val="9"/>
      <color rgb="FF888888"/>
      <name val="Arial"/>
      <charset val="1"/>
    </font>
    <font>
      <b/>
      <sz val="9.5"/>
      <color rgb="FF0000FF"/>
      <name val="Arial"/>
      <charset val="1"/>
    </font>
    <font>
      <sz val="9"/>
      <color rgb="FF888780"/>
      <name val="Arial"/>
      <charset val="1"/>
    </font>
    <font>
      <b/>
      <sz val="11"/>
      <color rgb="FF0F6E56"/>
      <name val="Arial"/>
      <charset val="1"/>
    </font>
    <font>
      <b/>
      <sz val="10"/>
      <color rgb="FFFAEEDA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0F6E56"/>
        <bgColor rgb="FF1A6B4E"/>
      </patternFill>
    </fill>
    <fill>
      <patternFill patternType="solid">
        <fgColor rgb="FF1D9E75"/>
        <bgColor rgb="FF178ACC"/>
      </patternFill>
    </fill>
    <fill>
      <patternFill patternType="solid">
        <fgColor rgb="FFFFFFFF"/>
        <bgColor rgb="FFFFFDF5"/>
      </patternFill>
    </fill>
    <fill>
      <patternFill patternType="solid">
        <fgColor rgb="FFF1EFE8"/>
        <bgColor rgb="FFFAEEDA"/>
      </patternFill>
    </fill>
    <fill>
      <patternFill patternType="solid">
        <fgColor rgb="FFF9FBF9"/>
        <bgColor rgb="FFFFFDF5"/>
      </patternFill>
    </fill>
    <fill>
      <patternFill patternType="solid">
        <fgColor rgb="FFF0FAF6"/>
        <bgColor rgb="FFF9FBF9"/>
      </patternFill>
    </fill>
    <fill>
      <patternFill patternType="solid">
        <fgColor rgb="FFE1F5EE"/>
        <bgColor rgb="FFF0FAF6"/>
      </patternFill>
    </fill>
    <fill>
      <patternFill patternType="solid">
        <fgColor rgb="FF2C2C2A"/>
        <bgColor rgb="FF1A1A1A"/>
      </patternFill>
    </fill>
    <fill>
      <patternFill patternType="solid">
        <fgColor rgb="FFFAEEDA"/>
        <bgColor rgb="FFF1EFE8"/>
      </patternFill>
    </fill>
    <fill>
      <patternFill patternType="solid">
        <fgColor rgb="FF1A6B4E"/>
        <bgColor rgb="FF0F6E56"/>
      </patternFill>
    </fill>
    <fill>
      <patternFill patternType="solid">
        <fgColor rgb="FFFFFDF5"/>
        <bgColor rgb="FFFFFFFF"/>
      </patternFill>
    </fill>
    <fill>
      <patternFill patternType="solid">
        <fgColor rgb="FFBA7517"/>
        <bgColor rgb="FFFF66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1C7"/>
      </bottom>
      <diagonal/>
    </border>
    <border>
      <left/>
      <right/>
      <top/>
      <bottom style="medium">
        <color rgb="FF1D9E75"/>
      </bottom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>
      <left/>
      <right/>
      <top/>
      <bottom style="medium">
        <color rgb="FFBA7517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/>
    </xf>
    <xf numFmtId="9" fontId="11" fillId="0" borderId="2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2" borderId="0" xfId="0" applyFont="1" applyFill="1"/>
    <xf numFmtId="0" fontId="17" fillId="6" borderId="1" xfId="0" applyFont="1" applyFill="1" applyBorder="1" applyAlignment="1">
      <alignment horizontal="left" vertical="center"/>
    </xf>
    <xf numFmtId="165" fontId="18" fillId="6" borderId="1" xfId="0" applyNumberFormat="1" applyFont="1" applyFill="1" applyBorder="1" applyAlignment="1">
      <alignment horizontal="right" vertical="center"/>
    </xf>
    <xf numFmtId="165" fontId="17" fillId="7" borderId="1" xfId="0" applyNumberFormat="1" applyFont="1" applyFill="1" applyBorder="1" applyAlignment="1">
      <alignment horizontal="right" vertical="center"/>
    </xf>
    <xf numFmtId="166" fontId="7" fillId="7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left" vertical="center"/>
    </xf>
    <xf numFmtId="165" fontId="18" fillId="4" borderId="1" xfId="0" applyNumberFormat="1" applyFont="1" applyFill="1" applyBorder="1" applyAlignment="1">
      <alignment horizontal="right" vertical="center"/>
    </xf>
    <xf numFmtId="0" fontId="19" fillId="8" borderId="3" xfId="0" applyFont="1" applyFill="1" applyBorder="1" applyAlignment="1">
      <alignment horizontal="left" vertical="center"/>
    </xf>
    <xf numFmtId="165" fontId="19" fillId="8" borderId="3" xfId="0" applyNumberFormat="1" applyFont="1" applyFill="1" applyBorder="1" applyAlignment="1">
      <alignment horizontal="right" vertical="center"/>
    </xf>
    <xf numFmtId="166" fontId="20" fillId="8" borderId="3" xfId="0" applyNumberFormat="1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left" vertical="center"/>
    </xf>
    <xf numFmtId="165" fontId="4" fillId="8" borderId="3" xfId="0" applyNumberFormat="1" applyFont="1" applyFill="1" applyBorder="1" applyAlignment="1">
      <alignment horizontal="right" vertical="center"/>
    </xf>
    <xf numFmtId="166" fontId="21" fillId="8" borderId="3" xfId="0" applyNumberFormat="1" applyFont="1" applyFill="1" applyBorder="1" applyAlignment="1">
      <alignment horizontal="right" vertical="center"/>
    </xf>
    <xf numFmtId="0" fontId="22" fillId="10" borderId="3" xfId="0" applyFont="1" applyFill="1" applyBorder="1" applyAlignment="1">
      <alignment horizontal="left" vertical="center"/>
    </xf>
    <xf numFmtId="165" fontId="22" fillId="10" borderId="3" xfId="0" applyNumberFormat="1" applyFont="1" applyFill="1" applyBorder="1" applyAlignment="1">
      <alignment horizontal="right" vertical="center"/>
    </xf>
    <xf numFmtId="166" fontId="23" fillId="10" borderId="3" xfId="0" applyNumberFormat="1" applyFont="1" applyFill="1" applyBorder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9" fillId="8" borderId="1" xfId="0" applyFont="1" applyFill="1" applyBorder="1" applyAlignment="1">
      <alignment horizontal="left" vertical="center"/>
    </xf>
    <xf numFmtId="165" fontId="27" fillId="8" borderId="1" xfId="0" applyNumberFormat="1" applyFont="1" applyFill="1" applyBorder="1" applyAlignment="1">
      <alignment horizontal="right" vertical="center"/>
    </xf>
    <xf numFmtId="165" fontId="28" fillId="12" borderId="4" xfId="0" applyNumberFormat="1" applyFont="1" applyFill="1" applyBorder="1" applyAlignment="1">
      <alignment horizontal="right" vertical="center"/>
    </xf>
    <xf numFmtId="165" fontId="29" fillId="8" borderId="1" xfId="0" applyNumberFormat="1" applyFont="1" applyFill="1" applyBorder="1" applyAlignment="1">
      <alignment horizontal="right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9" fillId="4" borderId="1" xfId="0" applyNumberFormat="1" applyFont="1" applyFill="1" applyBorder="1" applyAlignment="1">
      <alignment horizontal="right" vertical="center"/>
    </xf>
    <xf numFmtId="165" fontId="27" fillId="6" borderId="1" xfId="0" applyNumberFormat="1" applyFont="1" applyFill="1" applyBorder="1" applyAlignment="1">
      <alignment horizontal="right" vertical="center"/>
    </xf>
    <xf numFmtId="165" fontId="29" fillId="6" borderId="1" xfId="0" applyNumberFormat="1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left" vertical="center"/>
    </xf>
    <xf numFmtId="165" fontId="30" fillId="5" borderId="3" xfId="0" applyNumberFormat="1" applyFont="1" applyFill="1" applyBorder="1" applyAlignment="1">
      <alignment horizontal="right" vertical="center"/>
    </xf>
    <xf numFmtId="0" fontId="10" fillId="8" borderId="3" xfId="0" applyFont="1" applyFill="1" applyBorder="1" applyAlignment="1">
      <alignment horizontal="left" vertical="center"/>
    </xf>
    <xf numFmtId="165" fontId="30" fillId="8" borderId="3" xfId="0" applyNumberFormat="1" applyFont="1" applyFill="1" applyBorder="1" applyAlignment="1">
      <alignment horizontal="right" vertical="center"/>
    </xf>
    <xf numFmtId="166" fontId="30" fillId="5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165" fontId="10" fillId="4" borderId="1" xfId="0" applyNumberFormat="1" applyFont="1" applyFill="1" applyBorder="1" applyAlignment="1">
      <alignment horizontal="right" vertical="center"/>
    </xf>
    <xf numFmtId="166" fontId="12" fillId="4" borderId="1" xfId="0" applyNumberFormat="1" applyFont="1" applyFill="1" applyBorder="1" applyAlignment="1">
      <alignment horizontal="right" vertical="center"/>
    </xf>
    <xf numFmtId="165" fontId="10" fillId="5" borderId="1" xfId="0" applyNumberFormat="1" applyFont="1" applyFill="1" applyBorder="1" applyAlignment="1">
      <alignment horizontal="right" vertical="center"/>
    </xf>
    <xf numFmtId="166" fontId="12" fillId="5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A7517"/>
      <rgbColor rgb="FF800080"/>
      <rgbColor rgb="FF0F6E56"/>
      <rgbColor rgb="FFD3D1C7"/>
      <rgbColor rgb="FF888780"/>
      <rgbColor rgb="FF9999FF"/>
      <rgbColor rgb="FF993366"/>
      <rgbColor rgb="FFFFFDF5"/>
      <rgbColor rgb="FFE1F5EE"/>
      <rgbColor rgb="FF660066"/>
      <rgbColor rgb="FFFF8080"/>
      <rgbColor rgb="FF178ACC"/>
      <rgbColor rgb="FFF9FBF9"/>
      <rgbColor rgb="FF000080"/>
      <rgbColor rgb="FFFF00FF"/>
      <rgbColor rgb="FFFFFF00"/>
      <rgbColor rgb="FF00FFFF"/>
      <rgbColor rgb="FF800080"/>
      <rgbColor rgb="FF800000"/>
      <rgbColor rgb="FF1A6B4E"/>
      <rgbColor rgb="FF0000FF"/>
      <rgbColor rgb="FF00CCFF"/>
      <rgbColor rgb="FFF0FAF6"/>
      <rgbColor rgb="FFF1EFE8"/>
      <rgbColor rgb="FFFAEE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888888"/>
      <rgbColor rgb="FF003366"/>
      <rgbColor rgb="FF1D9E75"/>
      <rgbColor rgb="FF003300"/>
      <rgbColor rgb="FF1A1A1A"/>
      <rgbColor rgb="FF993300"/>
      <rgbColor rgb="FF993366"/>
      <rgbColor rgb="FF333399"/>
      <rgbColor rgb="FF2C2C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D9E75"/>
  </sheetPr>
  <dimension ref="A1:I29"/>
  <sheetViews>
    <sheetView showGridLines="0" topLeftCell="A6" zoomScaleNormal="100" workbookViewId="0"/>
  </sheetViews>
  <sheetFormatPr defaultColWidth="8.6640625" defaultRowHeight="14.4" x14ac:dyDescent="0.3"/>
  <cols>
    <col min="1" max="1" width="3" customWidth="1"/>
    <col min="2" max="2" width="28" customWidth="1"/>
    <col min="3" max="3" width="55" customWidth="1"/>
    <col min="4" max="4" width="3" customWidth="1"/>
  </cols>
  <sheetData>
    <row r="1" spans="1:9" ht="7.5" customHeight="1" x14ac:dyDescent="0.3">
      <c r="A1" s="3"/>
      <c r="B1" s="3"/>
      <c r="C1" s="3"/>
      <c r="D1" s="3"/>
      <c r="E1" s="3"/>
      <c r="F1" s="3"/>
      <c r="G1" s="3"/>
      <c r="H1" s="3"/>
      <c r="I1" s="3"/>
    </row>
    <row r="2" spans="1:9" ht="60" customHeight="1" x14ac:dyDescent="0.3">
      <c r="A2" s="61" t="s">
        <v>0</v>
      </c>
      <c r="B2" s="61"/>
      <c r="C2" s="61"/>
      <c r="D2" s="61"/>
      <c r="E2" s="61"/>
      <c r="F2" s="61"/>
      <c r="G2" s="61"/>
      <c r="H2" s="61"/>
      <c r="I2" s="3"/>
    </row>
    <row r="3" spans="1:9" ht="21.75" customHeight="1" x14ac:dyDescent="0.3">
      <c r="A3" s="62" t="s">
        <v>1</v>
      </c>
      <c r="B3" s="62"/>
      <c r="C3" s="62"/>
      <c r="D3" s="62"/>
      <c r="E3" s="62"/>
      <c r="F3" s="62"/>
      <c r="G3" s="62"/>
      <c r="H3" s="62"/>
      <c r="I3" s="4"/>
    </row>
    <row r="4" spans="1:9" ht="12" customHeight="1" x14ac:dyDescent="0.3"/>
    <row r="5" spans="1:9" ht="25.5" customHeight="1" x14ac:dyDescent="0.3">
      <c r="B5" s="63" t="s">
        <v>2</v>
      </c>
      <c r="C5" s="63"/>
    </row>
    <row r="6" spans="1:9" ht="18" customHeight="1" x14ac:dyDescent="0.3">
      <c r="B6" s="5" t="s">
        <v>3</v>
      </c>
    </row>
    <row r="7" spans="1:9" ht="18" customHeight="1" x14ac:dyDescent="0.3"/>
    <row r="8" spans="1:9" ht="18" customHeight="1" x14ac:dyDescent="0.3">
      <c r="B8" s="6" t="s">
        <v>4</v>
      </c>
      <c r="C8" s="7" t="s">
        <v>5</v>
      </c>
    </row>
    <row r="9" spans="1:9" ht="18" customHeight="1" x14ac:dyDescent="0.3">
      <c r="B9" s="6" t="s">
        <v>6</v>
      </c>
      <c r="C9" s="7" t="s">
        <v>7</v>
      </c>
    </row>
    <row r="10" spans="1:9" ht="18" customHeight="1" x14ac:dyDescent="0.3">
      <c r="B10" s="6" t="s">
        <v>8</v>
      </c>
      <c r="C10" s="7" t="s">
        <v>9</v>
      </c>
    </row>
    <row r="11" spans="1:9" ht="18" customHeight="1" x14ac:dyDescent="0.3">
      <c r="B11" s="6" t="s">
        <v>10</v>
      </c>
      <c r="C11" s="7" t="s">
        <v>11</v>
      </c>
    </row>
    <row r="12" spans="1:9" ht="18" customHeight="1" x14ac:dyDescent="0.3"/>
    <row r="13" spans="1:9" ht="18" customHeight="1" x14ac:dyDescent="0.3">
      <c r="B13" s="5" t="s">
        <v>12</v>
      </c>
    </row>
    <row r="14" spans="1:9" ht="18" customHeight="1" x14ac:dyDescent="0.3"/>
    <row r="15" spans="1:9" ht="18" customHeight="1" x14ac:dyDescent="0.3">
      <c r="B15" s="6" t="s">
        <v>13</v>
      </c>
      <c r="C15" s="7" t="s">
        <v>14</v>
      </c>
    </row>
    <row r="16" spans="1:9" ht="18" customHeight="1" x14ac:dyDescent="0.3">
      <c r="B16" s="6" t="s">
        <v>15</v>
      </c>
      <c r="C16" s="7" t="s">
        <v>16</v>
      </c>
    </row>
    <row r="17" spans="2:3" ht="18" customHeight="1" x14ac:dyDescent="0.3">
      <c r="B17" s="6" t="s">
        <v>17</v>
      </c>
      <c r="C17" s="7" t="s">
        <v>18</v>
      </c>
    </row>
    <row r="18" spans="2:3" ht="18" customHeight="1" x14ac:dyDescent="0.3">
      <c r="B18" s="6" t="s">
        <v>19</v>
      </c>
      <c r="C18" s="7" t="s">
        <v>20</v>
      </c>
    </row>
    <row r="19" spans="2:3" ht="18" customHeight="1" x14ac:dyDescent="0.3">
      <c r="B19" s="6" t="s">
        <v>21</v>
      </c>
      <c r="C19" s="7" t="s">
        <v>22</v>
      </c>
    </row>
    <row r="20" spans="2:3" ht="18" customHeight="1" x14ac:dyDescent="0.3"/>
    <row r="21" spans="2:3" ht="18" customHeight="1" x14ac:dyDescent="0.3">
      <c r="B21" s="5" t="s">
        <v>23</v>
      </c>
    </row>
    <row r="22" spans="2:3" ht="18" customHeight="1" x14ac:dyDescent="0.3"/>
    <row r="23" spans="2:3" ht="18" customHeight="1" x14ac:dyDescent="0.3">
      <c r="B23" s="6" t="s">
        <v>24</v>
      </c>
      <c r="C23" s="7" t="s">
        <v>25</v>
      </c>
    </row>
    <row r="24" spans="2:3" ht="18" customHeight="1" x14ac:dyDescent="0.3">
      <c r="B24" s="6" t="s">
        <v>26</v>
      </c>
      <c r="C24" s="7" t="s">
        <v>27</v>
      </c>
    </row>
    <row r="25" spans="2:3" ht="18" customHeight="1" x14ac:dyDescent="0.3">
      <c r="B25" s="6" t="s">
        <v>28</v>
      </c>
      <c r="C25" s="7" t="s">
        <v>29</v>
      </c>
    </row>
    <row r="26" spans="2:3" ht="18" customHeight="1" x14ac:dyDescent="0.3">
      <c r="B26" s="6" t="s">
        <v>30</v>
      </c>
      <c r="C26" s="7" t="s">
        <v>31</v>
      </c>
    </row>
    <row r="27" spans="2:3" ht="18" customHeight="1" x14ac:dyDescent="0.3"/>
    <row r="28" spans="2:3" ht="18" customHeight="1" x14ac:dyDescent="0.3">
      <c r="B28" s="6" t="s">
        <v>32</v>
      </c>
      <c r="C28" s="7" t="s">
        <v>33</v>
      </c>
    </row>
    <row r="29" spans="2:3" ht="19.5" customHeight="1" x14ac:dyDescent="0.3">
      <c r="B29" s="8" t="s">
        <v>34</v>
      </c>
    </row>
  </sheetData>
  <mergeCells count="3">
    <mergeCell ref="A2:H2"/>
    <mergeCell ref="A3:H3"/>
    <mergeCell ref="B5:C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88780"/>
  </sheetPr>
  <dimension ref="A1:E20"/>
  <sheetViews>
    <sheetView showGridLines="0" topLeftCell="A6" zoomScaleNormal="100" workbookViewId="0">
      <selection activeCell="C18" sqref="C18"/>
    </sheetView>
  </sheetViews>
  <sheetFormatPr defaultColWidth="8.6640625" defaultRowHeight="14.4" x14ac:dyDescent="0.3"/>
  <cols>
    <col min="1" max="1" width="3" customWidth="1"/>
    <col min="2" max="2" width="30" customWidth="1"/>
    <col min="3" max="4" width="22" customWidth="1"/>
    <col min="5" max="5" width="3" customWidth="1"/>
  </cols>
  <sheetData>
    <row r="1" spans="1:5" ht="7.5" customHeight="1" x14ac:dyDescent="0.3">
      <c r="A1" s="3"/>
      <c r="B1" s="3"/>
      <c r="C1" s="3"/>
      <c r="D1" s="3"/>
      <c r="E1" s="3"/>
    </row>
    <row r="2" spans="1:5" ht="49.5" customHeight="1" x14ac:dyDescent="0.3">
      <c r="A2" s="64" t="s">
        <v>35</v>
      </c>
      <c r="B2" s="64"/>
      <c r="C2" s="64"/>
      <c r="D2" s="64"/>
    </row>
    <row r="3" spans="1:5" ht="19.5" customHeight="1" x14ac:dyDescent="0.3">
      <c r="A3" s="62" t="s">
        <v>36</v>
      </c>
      <c r="B3" s="62"/>
      <c r="C3" s="62"/>
      <c r="D3" s="62"/>
      <c r="E3" s="4"/>
    </row>
    <row r="4" spans="1:5" ht="13.5" customHeight="1" x14ac:dyDescent="0.3"/>
    <row r="5" spans="1:5" ht="21.75" customHeight="1" x14ac:dyDescent="0.3">
      <c r="B5" s="65" t="s">
        <v>37</v>
      </c>
      <c r="C5" s="65"/>
      <c r="D5" s="65"/>
    </row>
    <row r="6" spans="1:5" ht="21.75" customHeight="1" x14ac:dyDescent="0.3">
      <c r="B6" s="9" t="s">
        <v>38</v>
      </c>
      <c r="C6" s="10" t="s">
        <v>39</v>
      </c>
    </row>
    <row r="7" spans="1:5" ht="21.75" customHeight="1" x14ac:dyDescent="0.3">
      <c r="B7" s="9" t="s">
        <v>40</v>
      </c>
      <c r="C7" s="10" t="s">
        <v>41</v>
      </c>
    </row>
    <row r="8" spans="1:5" ht="21.75" customHeight="1" x14ac:dyDescent="0.3">
      <c r="B8" s="9" t="s">
        <v>42</v>
      </c>
      <c r="C8" s="11">
        <v>2025</v>
      </c>
    </row>
    <row r="9" spans="1:5" ht="21.75" customHeight="1" x14ac:dyDescent="0.3">
      <c r="B9" s="9" t="s">
        <v>43</v>
      </c>
      <c r="C9" s="10" t="s">
        <v>44</v>
      </c>
    </row>
    <row r="10" spans="1:5" ht="21.75" customHeight="1" x14ac:dyDescent="0.3">
      <c r="B10" s="9" t="s">
        <v>45</v>
      </c>
      <c r="C10" s="10" t="s">
        <v>46</v>
      </c>
    </row>
    <row r="12" spans="1:5" ht="21.75" customHeight="1" x14ac:dyDescent="0.3">
      <c r="B12" s="65" t="s">
        <v>47</v>
      </c>
      <c r="C12" s="65"/>
      <c r="D12" s="65"/>
    </row>
    <row r="13" spans="1:5" ht="21.75" customHeight="1" x14ac:dyDescent="0.3">
      <c r="B13" s="9" t="s">
        <v>48</v>
      </c>
      <c r="C13" s="11">
        <v>240000</v>
      </c>
    </row>
    <row r="14" spans="1:5" ht="21.75" customHeight="1" x14ac:dyDescent="0.3">
      <c r="B14" s="9" t="s">
        <v>49</v>
      </c>
      <c r="C14" s="12">
        <v>0.25</v>
      </c>
    </row>
    <row r="15" spans="1:5" ht="21.75" customHeight="1" x14ac:dyDescent="0.3">
      <c r="B15" s="9" t="s">
        <v>50</v>
      </c>
      <c r="C15" s="10">
        <v>3</v>
      </c>
    </row>
    <row r="17" spans="2:4" ht="21.75" customHeight="1" x14ac:dyDescent="0.3">
      <c r="B17" s="65" t="s">
        <v>51</v>
      </c>
      <c r="C17" s="65"/>
      <c r="D17" s="65"/>
    </row>
    <row r="18" spans="2:4" ht="21.75" customHeight="1" x14ac:dyDescent="0.3">
      <c r="B18" s="9" t="s">
        <v>52</v>
      </c>
      <c r="C18" s="13" t="s">
        <v>53</v>
      </c>
    </row>
    <row r="19" spans="2:4" ht="21.75" customHeight="1" x14ac:dyDescent="0.3">
      <c r="B19" s="9" t="s">
        <v>54</v>
      </c>
      <c r="C19" s="10" t="s">
        <v>55</v>
      </c>
    </row>
    <row r="20" spans="2:4" ht="21.75" customHeight="1" x14ac:dyDescent="0.3">
      <c r="B20" s="9" t="s">
        <v>56</v>
      </c>
      <c r="C20" s="10" t="s">
        <v>57</v>
      </c>
    </row>
  </sheetData>
  <mergeCells count="5">
    <mergeCell ref="A2:D2"/>
    <mergeCell ref="A3:D3"/>
    <mergeCell ref="B5:D5"/>
    <mergeCell ref="B12:D12"/>
    <mergeCell ref="B17:D1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F6E56"/>
  </sheetPr>
  <dimension ref="A1:P49"/>
  <sheetViews>
    <sheetView showGridLines="0" zoomScaleNormal="100" workbookViewId="0">
      <pane xSplit="2" ySplit="3" topLeftCell="C26" activePane="bottomRight" state="frozen"/>
      <selection pane="topRight" activeCell="C1" sqref="C1"/>
      <selection pane="bottomLeft" activeCell="A4" sqref="A4"/>
      <selection pane="bottomRight"/>
    </sheetView>
  </sheetViews>
  <sheetFormatPr defaultColWidth="8.6640625" defaultRowHeight="14.4" x14ac:dyDescent="0.3"/>
  <cols>
    <col min="1" max="1" width="3" customWidth="1"/>
    <col min="2" max="2" width="30" customWidth="1"/>
    <col min="3" max="14" width="9" customWidth="1"/>
    <col min="15" max="15" width="11" customWidth="1"/>
    <col min="16" max="16" width="10" customWidth="1"/>
  </cols>
  <sheetData>
    <row r="1" spans="1:16" ht="7.5" customHeight="1" x14ac:dyDescent="0.3">
      <c r="A1" s="14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8" customHeight="1" x14ac:dyDescent="0.3">
      <c r="A2" s="3"/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21.75" customHeight="1" x14ac:dyDescent="0.3"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68</v>
      </c>
      <c r="L3" s="1" t="s">
        <v>69</v>
      </c>
      <c r="M3" s="1" t="s">
        <v>70</v>
      </c>
      <c r="N3" s="1" t="s">
        <v>71</v>
      </c>
      <c r="O3" s="2" t="s">
        <v>72</v>
      </c>
      <c r="P3" s="2" t="s">
        <v>73</v>
      </c>
    </row>
    <row r="4" spans="1:16" ht="19.5" customHeight="1" x14ac:dyDescent="0.3">
      <c r="B4" s="66" t="s">
        <v>74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ht="18.75" customHeight="1" x14ac:dyDescent="0.3">
      <c r="B5" s="15" t="s">
        <v>75</v>
      </c>
      <c r="C5" s="16">
        <v>18000</v>
      </c>
      <c r="D5" s="16">
        <v>18000</v>
      </c>
      <c r="E5" s="16">
        <v>18000</v>
      </c>
      <c r="F5" s="16">
        <v>18000</v>
      </c>
      <c r="G5" s="16">
        <v>18000</v>
      </c>
      <c r="H5" s="16">
        <v>18000</v>
      </c>
      <c r="I5" s="16">
        <v>18000</v>
      </c>
      <c r="J5" s="16">
        <v>18000</v>
      </c>
      <c r="K5" s="16">
        <v>18000</v>
      </c>
      <c r="L5" s="16">
        <v>18000</v>
      </c>
      <c r="M5" s="16">
        <v>18000</v>
      </c>
      <c r="N5" s="16">
        <v>18000</v>
      </c>
      <c r="O5" s="17">
        <f>SUM(C5:N5)</f>
        <v>216000</v>
      </c>
      <c r="P5" s="18" t="s">
        <v>76</v>
      </c>
    </row>
    <row r="6" spans="1:16" ht="18.75" customHeight="1" x14ac:dyDescent="0.3">
      <c r="B6" s="19" t="s">
        <v>77</v>
      </c>
      <c r="C6" s="20">
        <v>2000</v>
      </c>
      <c r="D6" s="20">
        <v>2000</v>
      </c>
      <c r="E6" s="20">
        <v>2000</v>
      </c>
      <c r="F6" s="20">
        <v>2000</v>
      </c>
      <c r="G6" s="20">
        <v>2000</v>
      </c>
      <c r="H6" s="20">
        <v>2000</v>
      </c>
      <c r="I6" s="20">
        <v>2000</v>
      </c>
      <c r="J6" s="20">
        <v>2000</v>
      </c>
      <c r="K6" s="20">
        <v>2000</v>
      </c>
      <c r="L6" s="20">
        <v>2000</v>
      </c>
      <c r="M6" s="20">
        <v>2000</v>
      </c>
      <c r="N6" s="20">
        <v>2000</v>
      </c>
      <c r="O6" s="17">
        <f>SUM(C6:N6)</f>
        <v>24000</v>
      </c>
      <c r="P6" s="18" t="s">
        <v>76</v>
      </c>
    </row>
    <row r="7" spans="1:16" ht="18.75" customHeight="1" x14ac:dyDescent="0.3">
      <c r="B7" s="15" t="s">
        <v>78</v>
      </c>
      <c r="C7" s="16">
        <v>500</v>
      </c>
      <c r="D7" s="16">
        <v>500</v>
      </c>
      <c r="E7" s="16">
        <v>500</v>
      </c>
      <c r="F7" s="16">
        <v>500</v>
      </c>
      <c r="G7" s="16">
        <v>500</v>
      </c>
      <c r="H7" s="16">
        <v>500</v>
      </c>
      <c r="I7" s="16">
        <v>500</v>
      </c>
      <c r="J7" s="16">
        <v>500</v>
      </c>
      <c r="K7" s="16">
        <v>500</v>
      </c>
      <c r="L7" s="16">
        <v>500</v>
      </c>
      <c r="M7" s="16">
        <v>500</v>
      </c>
      <c r="N7" s="16">
        <v>500</v>
      </c>
      <c r="O7" s="17">
        <f>SUM(C7:N7)</f>
        <v>6000</v>
      </c>
      <c r="P7" s="18" t="s">
        <v>76</v>
      </c>
    </row>
    <row r="8" spans="1:16" ht="18.75" customHeight="1" x14ac:dyDescent="0.3">
      <c r="B8" s="19" t="s">
        <v>79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17">
        <f>SUM(C8:N8)</f>
        <v>0</v>
      </c>
      <c r="P8" s="18" t="s">
        <v>76</v>
      </c>
    </row>
    <row r="9" spans="1:16" ht="19.5" customHeight="1" x14ac:dyDescent="0.3">
      <c r="B9" s="21" t="s">
        <v>80</v>
      </c>
      <c r="C9" s="22">
        <f t="shared" ref="C9:N9" si="0">C5+C6+C7+C8</f>
        <v>20500</v>
      </c>
      <c r="D9" s="22">
        <f t="shared" si="0"/>
        <v>20500</v>
      </c>
      <c r="E9" s="22">
        <f t="shared" si="0"/>
        <v>20500</v>
      </c>
      <c r="F9" s="22">
        <f t="shared" si="0"/>
        <v>20500</v>
      </c>
      <c r="G9" s="22">
        <f t="shared" si="0"/>
        <v>20500</v>
      </c>
      <c r="H9" s="22">
        <f t="shared" si="0"/>
        <v>20500</v>
      </c>
      <c r="I9" s="22">
        <f t="shared" si="0"/>
        <v>20500</v>
      </c>
      <c r="J9" s="22">
        <f t="shared" si="0"/>
        <v>20500</v>
      </c>
      <c r="K9" s="22">
        <f t="shared" si="0"/>
        <v>20500</v>
      </c>
      <c r="L9" s="22">
        <f t="shared" si="0"/>
        <v>20500</v>
      </c>
      <c r="M9" s="22">
        <f t="shared" si="0"/>
        <v>20500</v>
      </c>
      <c r="N9" s="22">
        <f t="shared" si="0"/>
        <v>20500</v>
      </c>
      <c r="O9" s="22">
        <f>SUM(C9:N9)</f>
        <v>246000</v>
      </c>
      <c r="P9" s="23"/>
    </row>
    <row r="11" spans="1:16" ht="19.5" customHeight="1" x14ac:dyDescent="0.3">
      <c r="B11" s="66" t="s">
        <v>81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ht="18.75" customHeight="1" x14ac:dyDescent="0.3">
      <c r="B12" s="19" t="s">
        <v>82</v>
      </c>
      <c r="C12" s="20">
        <v>3000</v>
      </c>
      <c r="D12" s="20">
        <v>3000</v>
      </c>
      <c r="E12" s="20">
        <v>3000</v>
      </c>
      <c r="F12" s="20">
        <v>3000</v>
      </c>
      <c r="G12" s="20">
        <v>3000</v>
      </c>
      <c r="H12" s="20">
        <v>3000</v>
      </c>
      <c r="I12" s="20">
        <v>3000</v>
      </c>
      <c r="J12" s="20">
        <v>3000</v>
      </c>
      <c r="K12" s="20">
        <v>3000</v>
      </c>
      <c r="L12" s="20">
        <v>3000</v>
      </c>
      <c r="M12" s="20">
        <v>3000</v>
      </c>
      <c r="N12" s="20">
        <v>3000</v>
      </c>
      <c r="O12" s="17">
        <f t="shared" ref="O12:O17" si="1">SUM(C12:N12)</f>
        <v>36000</v>
      </c>
      <c r="P12" s="18">
        <f>IF(O9&lt;&gt;0,O12/O9,0)</f>
        <v>0.14634146341463414</v>
      </c>
    </row>
    <row r="13" spans="1:16" ht="18.75" customHeight="1" x14ac:dyDescent="0.3">
      <c r="B13" s="15" t="s">
        <v>83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7">
        <f t="shared" si="1"/>
        <v>0</v>
      </c>
      <c r="P13" s="18">
        <f>IF(O9&lt;&gt;0,O13/O9,0)</f>
        <v>0</v>
      </c>
    </row>
    <row r="14" spans="1:16" ht="18.75" customHeight="1" x14ac:dyDescent="0.3">
      <c r="B14" s="19" t="s">
        <v>84</v>
      </c>
      <c r="C14" s="20">
        <v>2000</v>
      </c>
      <c r="D14" s="20">
        <v>2000</v>
      </c>
      <c r="E14" s="20">
        <v>2000</v>
      </c>
      <c r="F14" s="20">
        <v>2000</v>
      </c>
      <c r="G14" s="20">
        <v>2000</v>
      </c>
      <c r="H14" s="20">
        <v>2000</v>
      </c>
      <c r="I14" s="20">
        <v>2000</v>
      </c>
      <c r="J14" s="20">
        <v>2000</v>
      </c>
      <c r="K14" s="20">
        <v>2000</v>
      </c>
      <c r="L14" s="20">
        <v>2000</v>
      </c>
      <c r="M14" s="20">
        <v>2000</v>
      </c>
      <c r="N14" s="20">
        <v>2000</v>
      </c>
      <c r="O14" s="17">
        <f t="shared" si="1"/>
        <v>24000</v>
      </c>
      <c r="P14" s="18">
        <f>IF(O9&lt;&gt;0,O14/O9,0)</f>
        <v>9.7560975609756101E-2</v>
      </c>
    </row>
    <row r="15" spans="1:16" ht="18.75" customHeight="1" x14ac:dyDescent="0.3">
      <c r="B15" s="15" t="s">
        <v>85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7">
        <f t="shared" si="1"/>
        <v>0</v>
      </c>
      <c r="P15" s="18">
        <f>IF(O9&lt;&gt;0,O15/O9,0)</f>
        <v>0</v>
      </c>
    </row>
    <row r="16" spans="1:16" ht="19.5" customHeight="1" x14ac:dyDescent="0.3">
      <c r="B16" s="21" t="s">
        <v>86</v>
      </c>
      <c r="C16" s="22">
        <f t="shared" ref="C16:N16" si="2">C12+C13+C14+C15</f>
        <v>5000</v>
      </c>
      <c r="D16" s="22">
        <f t="shared" si="2"/>
        <v>5000</v>
      </c>
      <c r="E16" s="22">
        <f t="shared" si="2"/>
        <v>5000</v>
      </c>
      <c r="F16" s="22">
        <f t="shared" si="2"/>
        <v>5000</v>
      </c>
      <c r="G16" s="22">
        <f t="shared" si="2"/>
        <v>5000</v>
      </c>
      <c r="H16" s="22">
        <f t="shared" si="2"/>
        <v>5000</v>
      </c>
      <c r="I16" s="22">
        <f t="shared" si="2"/>
        <v>5000</v>
      </c>
      <c r="J16" s="22">
        <f t="shared" si="2"/>
        <v>5000</v>
      </c>
      <c r="K16" s="22">
        <f t="shared" si="2"/>
        <v>5000</v>
      </c>
      <c r="L16" s="22">
        <f t="shared" si="2"/>
        <v>5000</v>
      </c>
      <c r="M16" s="22">
        <f t="shared" si="2"/>
        <v>5000</v>
      </c>
      <c r="N16" s="22">
        <f t="shared" si="2"/>
        <v>5000</v>
      </c>
      <c r="O16" s="22">
        <f t="shared" si="1"/>
        <v>60000</v>
      </c>
      <c r="P16" s="23">
        <f>IF(O9&lt;&gt;0,O16/O9,0)</f>
        <v>0.24390243902439024</v>
      </c>
    </row>
    <row r="17" spans="2:16" ht="21.75" customHeight="1" x14ac:dyDescent="0.3">
      <c r="B17" s="24" t="s">
        <v>87</v>
      </c>
      <c r="C17" s="25">
        <f t="shared" ref="C17:N17" si="3">C9-C16</f>
        <v>15500</v>
      </c>
      <c r="D17" s="25">
        <f t="shared" si="3"/>
        <v>15500</v>
      </c>
      <c r="E17" s="25">
        <f t="shared" si="3"/>
        <v>15500</v>
      </c>
      <c r="F17" s="25">
        <f t="shared" si="3"/>
        <v>15500</v>
      </c>
      <c r="G17" s="25">
        <f t="shared" si="3"/>
        <v>15500</v>
      </c>
      <c r="H17" s="25">
        <f t="shared" si="3"/>
        <v>15500</v>
      </c>
      <c r="I17" s="25">
        <f t="shared" si="3"/>
        <v>15500</v>
      </c>
      <c r="J17" s="25">
        <f t="shared" si="3"/>
        <v>15500</v>
      </c>
      <c r="K17" s="25">
        <f t="shared" si="3"/>
        <v>15500</v>
      </c>
      <c r="L17" s="25">
        <f t="shared" si="3"/>
        <v>15500</v>
      </c>
      <c r="M17" s="25">
        <f t="shared" si="3"/>
        <v>15500</v>
      </c>
      <c r="N17" s="25">
        <f t="shared" si="3"/>
        <v>15500</v>
      </c>
      <c r="O17" s="25">
        <f t="shared" si="1"/>
        <v>186000</v>
      </c>
      <c r="P17" s="26">
        <f>IF(O9&lt;&gt;0,O17/O9,0)</f>
        <v>0.75609756097560976</v>
      </c>
    </row>
    <row r="19" spans="2:16" ht="19.5" customHeight="1" x14ac:dyDescent="0.3">
      <c r="B19" s="66" t="s">
        <v>88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2:16" ht="18.75" customHeight="1" x14ac:dyDescent="0.3">
      <c r="B20" s="19" t="s">
        <v>89</v>
      </c>
      <c r="C20" s="20">
        <v>3500</v>
      </c>
      <c r="D20" s="20">
        <v>3500</v>
      </c>
      <c r="E20" s="20">
        <v>3500</v>
      </c>
      <c r="F20" s="20">
        <v>3500</v>
      </c>
      <c r="G20" s="20">
        <v>3500</v>
      </c>
      <c r="H20" s="20">
        <v>3500</v>
      </c>
      <c r="I20" s="20">
        <v>3500</v>
      </c>
      <c r="J20" s="20">
        <v>3500</v>
      </c>
      <c r="K20" s="20">
        <v>3500</v>
      </c>
      <c r="L20" s="20">
        <v>3500</v>
      </c>
      <c r="M20" s="20">
        <v>3500</v>
      </c>
      <c r="N20" s="20">
        <v>3500</v>
      </c>
      <c r="O20" s="17">
        <f t="shared" ref="O20:O28" si="4">SUM(C20:N20)</f>
        <v>42000</v>
      </c>
      <c r="P20" s="18">
        <f>IF(O9&lt;&gt;0,O20/O9,0)</f>
        <v>0.17073170731707318</v>
      </c>
    </row>
    <row r="21" spans="2:16" ht="18.75" customHeight="1" x14ac:dyDescent="0.3">
      <c r="B21" s="15" t="s">
        <v>90</v>
      </c>
      <c r="C21" s="16">
        <v>400</v>
      </c>
      <c r="D21" s="16">
        <v>400</v>
      </c>
      <c r="E21" s="16">
        <v>400</v>
      </c>
      <c r="F21" s="16">
        <v>400</v>
      </c>
      <c r="G21" s="16">
        <v>400</v>
      </c>
      <c r="H21" s="16">
        <v>400</v>
      </c>
      <c r="I21" s="16">
        <v>400</v>
      </c>
      <c r="J21" s="16">
        <v>400</v>
      </c>
      <c r="K21" s="16">
        <v>400</v>
      </c>
      <c r="L21" s="16">
        <v>400</v>
      </c>
      <c r="M21" s="16">
        <v>400</v>
      </c>
      <c r="N21" s="16">
        <v>400</v>
      </c>
      <c r="O21" s="17">
        <f t="shared" si="4"/>
        <v>4800</v>
      </c>
      <c r="P21" s="18">
        <f>IF(O9&lt;&gt;0,O21/O9,0)</f>
        <v>1.9512195121951219E-2</v>
      </c>
    </row>
    <row r="22" spans="2:16" ht="18.75" customHeight="1" x14ac:dyDescent="0.3">
      <c r="B22" s="19" t="s">
        <v>91</v>
      </c>
      <c r="C22" s="20">
        <v>150</v>
      </c>
      <c r="D22" s="20">
        <v>150</v>
      </c>
      <c r="E22" s="20">
        <v>150</v>
      </c>
      <c r="F22" s="20">
        <v>150</v>
      </c>
      <c r="G22" s="20">
        <v>150</v>
      </c>
      <c r="H22" s="20">
        <v>150</v>
      </c>
      <c r="I22" s="20">
        <v>150</v>
      </c>
      <c r="J22" s="20">
        <v>150</v>
      </c>
      <c r="K22" s="20">
        <v>150</v>
      </c>
      <c r="L22" s="20">
        <v>150</v>
      </c>
      <c r="M22" s="20">
        <v>150</v>
      </c>
      <c r="N22" s="20">
        <v>150</v>
      </c>
      <c r="O22" s="17">
        <f t="shared" si="4"/>
        <v>1800</v>
      </c>
      <c r="P22" s="18">
        <f>IF(O9&lt;&gt;0,O22/O9,0)</f>
        <v>7.3170731707317077E-3</v>
      </c>
    </row>
    <row r="23" spans="2:16" ht="18.75" customHeight="1" x14ac:dyDescent="0.3">
      <c r="B23" s="15" t="s">
        <v>92</v>
      </c>
      <c r="C23" s="16">
        <v>200</v>
      </c>
      <c r="D23" s="16">
        <v>200</v>
      </c>
      <c r="E23" s="16">
        <v>200</v>
      </c>
      <c r="F23" s="16">
        <v>200</v>
      </c>
      <c r="G23" s="16">
        <v>200</v>
      </c>
      <c r="H23" s="16">
        <v>200</v>
      </c>
      <c r="I23" s="16">
        <v>200</v>
      </c>
      <c r="J23" s="16">
        <v>200</v>
      </c>
      <c r="K23" s="16">
        <v>200</v>
      </c>
      <c r="L23" s="16">
        <v>200</v>
      </c>
      <c r="M23" s="16">
        <v>200</v>
      </c>
      <c r="N23" s="16">
        <v>200</v>
      </c>
      <c r="O23" s="17">
        <f t="shared" si="4"/>
        <v>2400</v>
      </c>
      <c r="P23" s="18">
        <f>IF(O9&lt;&gt;0,O23/O9,0)</f>
        <v>9.7560975609756097E-3</v>
      </c>
    </row>
    <row r="24" spans="2:16" ht="18.75" customHeight="1" x14ac:dyDescent="0.3">
      <c r="B24" s="19" t="s">
        <v>93</v>
      </c>
      <c r="C24" s="20">
        <v>300</v>
      </c>
      <c r="D24" s="20">
        <v>300</v>
      </c>
      <c r="E24" s="20">
        <v>300</v>
      </c>
      <c r="F24" s="20">
        <v>300</v>
      </c>
      <c r="G24" s="20">
        <v>300</v>
      </c>
      <c r="H24" s="20">
        <v>300</v>
      </c>
      <c r="I24" s="20">
        <v>300</v>
      </c>
      <c r="J24" s="20">
        <v>300</v>
      </c>
      <c r="K24" s="20">
        <v>300</v>
      </c>
      <c r="L24" s="20">
        <v>300</v>
      </c>
      <c r="M24" s="20">
        <v>300</v>
      </c>
      <c r="N24" s="20">
        <v>300</v>
      </c>
      <c r="O24" s="17">
        <f t="shared" si="4"/>
        <v>3600</v>
      </c>
      <c r="P24" s="18">
        <f>IF(O9&lt;&gt;0,O24/O9,0)</f>
        <v>1.4634146341463415E-2</v>
      </c>
    </row>
    <row r="25" spans="2:16" ht="18.75" customHeight="1" x14ac:dyDescent="0.3">
      <c r="B25" s="15" t="s">
        <v>94</v>
      </c>
      <c r="C25" s="16">
        <v>100</v>
      </c>
      <c r="D25" s="16">
        <v>100</v>
      </c>
      <c r="E25" s="16">
        <v>100</v>
      </c>
      <c r="F25" s="16">
        <v>100</v>
      </c>
      <c r="G25" s="16">
        <v>100</v>
      </c>
      <c r="H25" s="16">
        <v>100</v>
      </c>
      <c r="I25" s="16">
        <v>100</v>
      </c>
      <c r="J25" s="16">
        <v>100</v>
      </c>
      <c r="K25" s="16">
        <v>100</v>
      </c>
      <c r="L25" s="16">
        <v>100</v>
      </c>
      <c r="M25" s="16">
        <v>100</v>
      </c>
      <c r="N25" s="16">
        <v>100</v>
      </c>
      <c r="O25" s="17">
        <f t="shared" si="4"/>
        <v>1200</v>
      </c>
      <c r="P25" s="18">
        <f>IF(O9&lt;&gt;0,O25/O9,0)</f>
        <v>4.8780487804878049E-3</v>
      </c>
    </row>
    <row r="26" spans="2:16" ht="18.75" customHeight="1" x14ac:dyDescent="0.3">
      <c r="B26" s="19" t="s">
        <v>95</v>
      </c>
      <c r="C26" s="20">
        <v>150</v>
      </c>
      <c r="D26" s="20">
        <v>150</v>
      </c>
      <c r="E26" s="20">
        <v>150</v>
      </c>
      <c r="F26" s="20">
        <v>150</v>
      </c>
      <c r="G26" s="20">
        <v>150</v>
      </c>
      <c r="H26" s="20">
        <v>150</v>
      </c>
      <c r="I26" s="20">
        <v>150</v>
      </c>
      <c r="J26" s="20">
        <v>150</v>
      </c>
      <c r="K26" s="20">
        <v>150</v>
      </c>
      <c r="L26" s="20">
        <v>150</v>
      </c>
      <c r="M26" s="20">
        <v>150</v>
      </c>
      <c r="N26" s="20">
        <v>150</v>
      </c>
      <c r="O26" s="17">
        <f t="shared" si="4"/>
        <v>1800</v>
      </c>
      <c r="P26" s="18">
        <f>IF(O9&lt;&gt;0,O26/O9,0)</f>
        <v>7.3170731707317077E-3</v>
      </c>
    </row>
    <row r="27" spans="2:16" ht="18.75" customHeight="1" x14ac:dyDescent="0.3">
      <c r="B27" s="15" t="s">
        <v>96</v>
      </c>
      <c r="C27" s="16">
        <v>200</v>
      </c>
      <c r="D27" s="16">
        <v>200</v>
      </c>
      <c r="E27" s="16">
        <v>200</v>
      </c>
      <c r="F27" s="16">
        <v>200</v>
      </c>
      <c r="G27" s="16">
        <v>200</v>
      </c>
      <c r="H27" s="16">
        <v>200</v>
      </c>
      <c r="I27" s="16">
        <v>200</v>
      </c>
      <c r="J27" s="16">
        <v>200</v>
      </c>
      <c r="K27" s="16">
        <v>200</v>
      </c>
      <c r="L27" s="16">
        <v>200</v>
      </c>
      <c r="M27" s="16">
        <v>200</v>
      </c>
      <c r="N27" s="16">
        <v>200</v>
      </c>
      <c r="O27" s="17">
        <f t="shared" si="4"/>
        <v>2400</v>
      </c>
      <c r="P27" s="18">
        <f>IF(O9&lt;&gt;0,O27/O9,0)</f>
        <v>9.7560975609756097E-3</v>
      </c>
    </row>
    <row r="28" spans="2:16" ht="19.5" customHeight="1" x14ac:dyDescent="0.3">
      <c r="B28" s="21" t="s">
        <v>97</v>
      </c>
      <c r="C28" s="22">
        <f t="shared" ref="C28:N28" si="5">C20+C21+C22+C23+C24+C25+C26+C27</f>
        <v>5000</v>
      </c>
      <c r="D28" s="22">
        <f t="shared" si="5"/>
        <v>5000</v>
      </c>
      <c r="E28" s="22">
        <f t="shared" si="5"/>
        <v>5000</v>
      </c>
      <c r="F28" s="22">
        <f t="shared" si="5"/>
        <v>5000</v>
      </c>
      <c r="G28" s="22">
        <f t="shared" si="5"/>
        <v>5000</v>
      </c>
      <c r="H28" s="22">
        <f t="shared" si="5"/>
        <v>5000</v>
      </c>
      <c r="I28" s="22">
        <f t="shared" si="5"/>
        <v>5000</v>
      </c>
      <c r="J28" s="22">
        <f t="shared" si="5"/>
        <v>5000</v>
      </c>
      <c r="K28" s="22">
        <f t="shared" si="5"/>
        <v>5000</v>
      </c>
      <c r="L28" s="22">
        <f t="shared" si="5"/>
        <v>5000</v>
      </c>
      <c r="M28" s="22">
        <f t="shared" si="5"/>
        <v>5000</v>
      </c>
      <c r="N28" s="22">
        <f t="shared" si="5"/>
        <v>5000</v>
      </c>
      <c r="O28" s="22">
        <f t="shared" si="4"/>
        <v>60000</v>
      </c>
      <c r="P28" s="23">
        <f>IF(O9&lt;&gt;0,O28/O9,0)</f>
        <v>0.24390243902439024</v>
      </c>
    </row>
    <row r="30" spans="2:16" ht="19.5" customHeight="1" x14ac:dyDescent="0.3">
      <c r="B30" s="66" t="s">
        <v>98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2:16" ht="18.75" customHeight="1" x14ac:dyDescent="0.3">
      <c r="B31" s="15" t="s">
        <v>99</v>
      </c>
      <c r="C31" s="16">
        <v>4000</v>
      </c>
      <c r="D31" s="16">
        <v>4000</v>
      </c>
      <c r="E31" s="16">
        <v>4000</v>
      </c>
      <c r="F31" s="16">
        <v>4000</v>
      </c>
      <c r="G31" s="16">
        <v>4000</v>
      </c>
      <c r="H31" s="16">
        <v>4000</v>
      </c>
      <c r="I31" s="16">
        <v>4000</v>
      </c>
      <c r="J31" s="16">
        <v>4000</v>
      </c>
      <c r="K31" s="16">
        <v>4000</v>
      </c>
      <c r="L31" s="16">
        <v>4000</v>
      </c>
      <c r="M31" s="16">
        <v>4000</v>
      </c>
      <c r="N31" s="16">
        <v>4000</v>
      </c>
      <c r="O31" s="17">
        <f>SUM(C31:N31)</f>
        <v>48000</v>
      </c>
      <c r="P31" s="18">
        <f>IF(O9&lt;&gt;0,O31/O9,0)</f>
        <v>0.1951219512195122</v>
      </c>
    </row>
    <row r="32" spans="2:16" ht="18.75" customHeight="1" x14ac:dyDescent="0.3">
      <c r="B32" s="19" t="s">
        <v>100</v>
      </c>
      <c r="C32" s="20">
        <v>306</v>
      </c>
      <c r="D32" s="20">
        <v>306</v>
      </c>
      <c r="E32" s="20">
        <v>306</v>
      </c>
      <c r="F32" s="20">
        <v>306</v>
      </c>
      <c r="G32" s="20">
        <v>306</v>
      </c>
      <c r="H32" s="20">
        <v>306</v>
      </c>
      <c r="I32" s="20">
        <v>306</v>
      </c>
      <c r="J32" s="20">
        <v>306</v>
      </c>
      <c r="K32" s="20">
        <v>306</v>
      </c>
      <c r="L32" s="20">
        <v>306</v>
      </c>
      <c r="M32" s="20">
        <v>306</v>
      </c>
      <c r="N32" s="20">
        <v>306</v>
      </c>
      <c r="O32" s="17">
        <f>SUM(C32:N32)</f>
        <v>3672</v>
      </c>
      <c r="P32" s="18">
        <f>IF(O9&lt;&gt;0,O32/O9,0)</f>
        <v>1.4926829268292682E-2</v>
      </c>
    </row>
    <row r="33" spans="2:16" ht="18.75" customHeight="1" x14ac:dyDescent="0.3">
      <c r="B33" s="15" t="s">
        <v>101</v>
      </c>
      <c r="C33" s="16">
        <v>200</v>
      </c>
      <c r="D33" s="16">
        <v>200</v>
      </c>
      <c r="E33" s="16">
        <v>200</v>
      </c>
      <c r="F33" s="16">
        <v>200</v>
      </c>
      <c r="G33" s="16">
        <v>200</v>
      </c>
      <c r="H33" s="16">
        <v>200</v>
      </c>
      <c r="I33" s="16">
        <v>200</v>
      </c>
      <c r="J33" s="16">
        <v>200</v>
      </c>
      <c r="K33" s="16">
        <v>200</v>
      </c>
      <c r="L33" s="16">
        <v>200</v>
      </c>
      <c r="M33" s="16">
        <v>200</v>
      </c>
      <c r="N33" s="16">
        <v>200</v>
      </c>
      <c r="O33" s="17">
        <f>SUM(C33:N33)</f>
        <v>2400</v>
      </c>
      <c r="P33" s="18">
        <f>IF(O9&lt;&gt;0,O33/O9,0)</f>
        <v>9.7560975609756097E-3</v>
      </c>
    </row>
    <row r="34" spans="2:16" ht="18.75" customHeight="1" x14ac:dyDescent="0.3">
      <c r="B34" s="19" t="s">
        <v>102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500</v>
      </c>
      <c r="O34" s="17">
        <f>SUM(C34:N34)</f>
        <v>500</v>
      </c>
      <c r="P34" s="18">
        <f>IF(O9&lt;&gt;0,O34/O9,0)</f>
        <v>2.0325203252032522E-3</v>
      </c>
    </row>
    <row r="35" spans="2:16" ht="19.5" customHeight="1" x14ac:dyDescent="0.3">
      <c r="B35" s="21" t="s">
        <v>103</v>
      </c>
      <c r="C35" s="22">
        <f t="shared" ref="C35:N35" si="6">C31+C32+C33+C34</f>
        <v>4506</v>
      </c>
      <c r="D35" s="22">
        <f t="shared" si="6"/>
        <v>4506</v>
      </c>
      <c r="E35" s="22">
        <f t="shared" si="6"/>
        <v>4506</v>
      </c>
      <c r="F35" s="22">
        <f t="shared" si="6"/>
        <v>4506</v>
      </c>
      <c r="G35" s="22">
        <f t="shared" si="6"/>
        <v>4506</v>
      </c>
      <c r="H35" s="22">
        <f t="shared" si="6"/>
        <v>4506</v>
      </c>
      <c r="I35" s="22">
        <f t="shared" si="6"/>
        <v>4506</v>
      </c>
      <c r="J35" s="22">
        <f t="shared" si="6"/>
        <v>4506</v>
      </c>
      <c r="K35" s="22">
        <f t="shared" si="6"/>
        <v>4506</v>
      </c>
      <c r="L35" s="22">
        <f t="shared" si="6"/>
        <v>4506</v>
      </c>
      <c r="M35" s="22">
        <f t="shared" si="6"/>
        <v>4506</v>
      </c>
      <c r="N35" s="22">
        <f t="shared" si="6"/>
        <v>5006</v>
      </c>
      <c r="O35" s="22">
        <f>SUM(C35:N35)</f>
        <v>54572</v>
      </c>
      <c r="P35" s="23">
        <f>IF(O9&lt;&gt;0,O35/O9,0)</f>
        <v>0.22183739837398375</v>
      </c>
    </row>
    <row r="37" spans="2:16" ht="19.5" customHeight="1" x14ac:dyDescent="0.3">
      <c r="B37" s="66" t="s">
        <v>104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</row>
    <row r="38" spans="2:16" ht="18.75" customHeight="1" x14ac:dyDescent="0.3">
      <c r="B38" s="19" t="s">
        <v>105</v>
      </c>
      <c r="C38" s="20">
        <v>0</v>
      </c>
      <c r="D38" s="20">
        <v>0</v>
      </c>
      <c r="E38" s="20">
        <v>0</v>
      </c>
      <c r="F38" s="20">
        <v>2000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7">
        <f t="shared" ref="O38:O44" si="7">SUM(C38:N38)</f>
        <v>2000</v>
      </c>
      <c r="P38" s="18">
        <f>IF(O9&lt;&gt;0,O38/O9,0)</f>
        <v>8.130081300813009E-3</v>
      </c>
    </row>
    <row r="39" spans="2:16" ht="18.75" customHeight="1" x14ac:dyDescent="0.3">
      <c r="B39" s="15" t="s">
        <v>106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2000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7">
        <f t="shared" si="7"/>
        <v>2000</v>
      </c>
      <c r="P39" s="18">
        <f>IF(O9&lt;&gt;0,O39/O9,0)</f>
        <v>8.130081300813009E-3</v>
      </c>
    </row>
    <row r="40" spans="2:16" ht="18.75" customHeight="1" x14ac:dyDescent="0.3">
      <c r="B40" s="19" t="s">
        <v>107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2000</v>
      </c>
      <c r="L40" s="20">
        <v>0</v>
      </c>
      <c r="M40" s="20">
        <v>0</v>
      </c>
      <c r="N40" s="20">
        <v>0</v>
      </c>
      <c r="O40" s="17">
        <f t="shared" si="7"/>
        <v>2000</v>
      </c>
      <c r="P40" s="18">
        <f>IF(O9&lt;&gt;0,O40/O9,0)</f>
        <v>8.130081300813009E-3</v>
      </c>
    </row>
    <row r="41" spans="2:16" ht="18.75" customHeight="1" x14ac:dyDescent="0.3">
      <c r="B41" s="15" t="s">
        <v>108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7">
        <f t="shared" si="7"/>
        <v>0</v>
      </c>
      <c r="P41" s="18">
        <f>IF(O9&lt;&gt;0,O41/O9,0)</f>
        <v>0</v>
      </c>
    </row>
    <row r="42" spans="2:16" ht="18.75" customHeight="1" x14ac:dyDescent="0.3">
      <c r="B42" s="19" t="s">
        <v>109</v>
      </c>
      <c r="C42" s="20">
        <v>100</v>
      </c>
      <c r="D42" s="20">
        <v>100</v>
      </c>
      <c r="E42" s="20">
        <v>100</v>
      </c>
      <c r="F42" s="20">
        <v>100</v>
      </c>
      <c r="G42" s="20">
        <v>100</v>
      </c>
      <c r="H42" s="20">
        <v>100</v>
      </c>
      <c r="I42" s="20">
        <v>100</v>
      </c>
      <c r="J42" s="20">
        <v>100</v>
      </c>
      <c r="K42" s="20">
        <v>100</v>
      </c>
      <c r="L42" s="20">
        <v>100</v>
      </c>
      <c r="M42" s="20">
        <v>100</v>
      </c>
      <c r="N42" s="20">
        <v>100</v>
      </c>
      <c r="O42" s="17">
        <f t="shared" si="7"/>
        <v>1200</v>
      </c>
      <c r="P42" s="18">
        <f>IF(O9&lt;&gt;0,O42/O9,0)</f>
        <v>4.8780487804878049E-3</v>
      </c>
    </row>
    <row r="43" spans="2:16" ht="18.75" customHeight="1" x14ac:dyDescent="0.3">
      <c r="B43" s="15" t="s">
        <v>110</v>
      </c>
      <c r="C43" s="16">
        <v>0</v>
      </c>
      <c r="D43" s="16">
        <v>0</v>
      </c>
      <c r="E43" s="16">
        <v>0</v>
      </c>
      <c r="F43" s="16">
        <v>500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1000</v>
      </c>
      <c r="O43" s="17">
        <f t="shared" si="7"/>
        <v>1500</v>
      </c>
      <c r="P43" s="18">
        <f>IF(O9&lt;&gt;0,O43/O9,0)</f>
        <v>6.0975609756097563E-3</v>
      </c>
    </row>
    <row r="44" spans="2:16" ht="19.5" customHeight="1" x14ac:dyDescent="0.3">
      <c r="B44" s="21" t="s">
        <v>111</v>
      </c>
      <c r="C44" s="22">
        <f t="shared" ref="C44:N44" si="8">C38+C39+C40+C41+C42+C43</f>
        <v>100</v>
      </c>
      <c r="D44" s="22">
        <f t="shared" si="8"/>
        <v>100</v>
      </c>
      <c r="E44" s="22">
        <f t="shared" si="8"/>
        <v>100</v>
      </c>
      <c r="F44" s="22">
        <f t="shared" si="8"/>
        <v>2600</v>
      </c>
      <c r="G44" s="22">
        <f t="shared" si="8"/>
        <v>100</v>
      </c>
      <c r="H44" s="22">
        <f t="shared" si="8"/>
        <v>2100</v>
      </c>
      <c r="I44" s="22">
        <f t="shared" si="8"/>
        <v>100</v>
      </c>
      <c r="J44" s="22">
        <f t="shared" si="8"/>
        <v>100</v>
      </c>
      <c r="K44" s="22">
        <f t="shared" si="8"/>
        <v>2100</v>
      </c>
      <c r="L44" s="22">
        <f t="shared" si="8"/>
        <v>100</v>
      </c>
      <c r="M44" s="22">
        <f t="shared" si="8"/>
        <v>100</v>
      </c>
      <c r="N44" s="22">
        <f t="shared" si="8"/>
        <v>1100</v>
      </c>
      <c r="O44" s="22">
        <f t="shared" si="7"/>
        <v>8700</v>
      </c>
      <c r="P44" s="23">
        <f>IF(O9&lt;&gt;0,O44/O9,0)</f>
        <v>3.5365853658536582E-2</v>
      </c>
    </row>
    <row r="46" spans="2:16" ht="19.5" customHeight="1" x14ac:dyDescent="0.3">
      <c r="B46" s="67" t="s">
        <v>112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 ht="21.75" customHeight="1" x14ac:dyDescent="0.3">
      <c r="B47" s="27" t="s">
        <v>113</v>
      </c>
      <c r="C47" s="28">
        <f t="shared" ref="C47:N47" si="9">C16+C28+C35+C44</f>
        <v>14606</v>
      </c>
      <c r="D47" s="28">
        <f t="shared" si="9"/>
        <v>14606</v>
      </c>
      <c r="E47" s="28">
        <f t="shared" si="9"/>
        <v>14606</v>
      </c>
      <c r="F47" s="28">
        <f t="shared" si="9"/>
        <v>17106</v>
      </c>
      <c r="G47" s="28">
        <f t="shared" si="9"/>
        <v>14606</v>
      </c>
      <c r="H47" s="28">
        <f t="shared" si="9"/>
        <v>16606</v>
      </c>
      <c r="I47" s="28">
        <f t="shared" si="9"/>
        <v>14606</v>
      </c>
      <c r="J47" s="28">
        <f t="shared" si="9"/>
        <v>14606</v>
      </c>
      <c r="K47" s="28">
        <f t="shared" si="9"/>
        <v>16606</v>
      </c>
      <c r="L47" s="28">
        <f t="shared" si="9"/>
        <v>14606</v>
      </c>
      <c r="M47" s="28">
        <f t="shared" si="9"/>
        <v>14606</v>
      </c>
      <c r="N47" s="28">
        <f t="shared" si="9"/>
        <v>16106</v>
      </c>
      <c r="O47" s="28">
        <f>SUM(C47:N47)</f>
        <v>183272</v>
      </c>
      <c r="P47" s="29">
        <f>IF(O9&lt;&gt;0,O47/O9,0)</f>
        <v>0.74500813008130085</v>
      </c>
    </row>
    <row r="48" spans="2:16" ht="21.75" customHeight="1" x14ac:dyDescent="0.3">
      <c r="B48" s="24" t="s">
        <v>114</v>
      </c>
      <c r="C48" s="25">
        <f t="shared" ref="C48:N48" si="10">C9-C47</f>
        <v>5894</v>
      </c>
      <c r="D48" s="25">
        <f t="shared" si="10"/>
        <v>5894</v>
      </c>
      <c r="E48" s="25">
        <f t="shared" si="10"/>
        <v>5894</v>
      </c>
      <c r="F48" s="25">
        <f t="shared" si="10"/>
        <v>3394</v>
      </c>
      <c r="G48" s="25">
        <f t="shared" si="10"/>
        <v>5894</v>
      </c>
      <c r="H48" s="25">
        <f t="shared" si="10"/>
        <v>3894</v>
      </c>
      <c r="I48" s="25">
        <f t="shared" si="10"/>
        <v>5894</v>
      </c>
      <c r="J48" s="25">
        <f t="shared" si="10"/>
        <v>5894</v>
      </c>
      <c r="K48" s="25">
        <f t="shared" si="10"/>
        <v>3894</v>
      </c>
      <c r="L48" s="25">
        <f t="shared" si="10"/>
        <v>5894</v>
      </c>
      <c r="M48" s="25">
        <f t="shared" si="10"/>
        <v>5894</v>
      </c>
      <c r="N48" s="25">
        <f t="shared" si="10"/>
        <v>4394</v>
      </c>
      <c r="O48" s="25">
        <f>SUM(C48:N48)</f>
        <v>62728</v>
      </c>
      <c r="P48" s="26">
        <f>IF(O9&lt;&gt;0,O48/O9,0)</f>
        <v>0.25499186991869921</v>
      </c>
    </row>
    <row r="49" spans="2:16" ht="15.75" customHeight="1" x14ac:dyDescent="0.3">
      <c r="B49" s="68" t="s">
        <v>115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</sheetData>
  <mergeCells count="8">
    <mergeCell ref="B37:P37"/>
    <mergeCell ref="B46:P46"/>
    <mergeCell ref="B49:P49"/>
    <mergeCell ref="B2:P2"/>
    <mergeCell ref="B4:P4"/>
    <mergeCell ref="B11:P11"/>
    <mergeCell ref="B19:P19"/>
    <mergeCell ref="B30:P30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A7517"/>
  </sheetPr>
  <dimension ref="A1:AM34"/>
  <sheetViews>
    <sheetView showGridLines="0" zoomScaleNormal="100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D11" sqref="D11"/>
    </sheetView>
  </sheetViews>
  <sheetFormatPr defaultColWidth="8.6640625" defaultRowHeight="14.4" x14ac:dyDescent="0.3"/>
  <cols>
    <col min="1" max="1" width="3" customWidth="1"/>
    <col min="2" max="2" width="30" customWidth="1"/>
    <col min="3" max="4" width="9" customWidth="1"/>
    <col min="5" max="5" width="8" customWidth="1"/>
    <col min="6" max="7" width="9" customWidth="1"/>
    <col min="8" max="8" width="8" customWidth="1"/>
    <col min="9" max="10" width="9" customWidth="1"/>
    <col min="11" max="11" width="8" customWidth="1"/>
    <col min="12" max="13" width="9" customWidth="1"/>
    <col min="14" max="14" width="8" customWidth="1"/>
    <col min="15" max="16" width="9" customWidth="1"/>
    <col min="17" max="17" width="8" customWidth="1"/>
    <col min="18" max="19" width="9" customWidth="1"/>
    <col min="20" max="20" width="8" customWidth="1"/>
    <col min="21" max="22" width="9" customWidth="1"/>
    <col min="23" max="23" width="8" customWidth="1"/>
    <col min="24" max="25" width="9" customWidth="1"/>
    <col min="26" max="26" width="8" customWidth="1"/>
    <col min="27" max="28" width="9" customWidth="1"/>
    <col min="29" max="29" width="8" customWidth="1"/>
    <col min="30" max="31" width="9" customWidth="1"/>
    <col min="32" max="32" width="8" customWidth="1"/>
    <col min="33" max="34" width="9" customWidth="1"/>
    <col min="35" max="35" width="8" customWidth="1"/>
    <col min="36" max="37" width="9" customWidth="1"/>
    <col min="38" max="38" width="8" customWidth="1"/>
  </cols>
  <sheetData>
    <row r="1" spans="1:39" ht="7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49.5" customHeight="1" x14ac:dyDescent="0.3">
      <c r="A2" s="3"/>
      <c r="B2" s="57" t="s">
        <v>116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3"/>
    </row>
    <row r="3" spans="1:39" ht="18" customHeight="1" x14ac:dyDescent="0.3">
      <c r="B3" s="30"/>
      <c r="C3" s="69" t="s">
        <v>117</v>
      </c>
      <c r="D3" s="69"/>
      <c r="E3" s="69"/>
      <c r="F3" s="70" t="s">
        <v>118</v>
      </c>
      <c r="G3" s="70"/>
      <c r="H3" s="70"/>
      <c r="I3" s="69" t="s">
        <v>119</v>
      </c>
      <c r="J3" s="69"/>
      <c r="K3" s="69"/>
      <c r="L3" s="70" t="s">
        <v>120</v>
      </c>
      <c r="M3" s="70"/>
      <c r="N3" s="70"/>
      <c r="O3" s="69" t="s">
        <v>121</v>
      </c>
      <c r="P3" s="69"/>
      <c r="Q3" s="69"/>
      <c r="R3" s="70" t="s">
        <v>122</v>
      </c>
      <c r="S3" s="70"/>
      <c r="T3" s="70"/>
      <c r="U3" s="69" t="s">
        <v>123</v>
      </c>
      <c r="V3" s="69"/>
      <c r="W3" s="69"/>
      <c r="X3" s="70" t="s">
        <v>124</v>
      </c>
      <c r="Y3" s="70"/>
      <c r="Z3" s="70"/>
      <c r="AA3" s="69" t="s">
        <v>125</v>
      </c>
      <c r="AB3" s="69"/>
      <c r="AC3" s="69"/>
      <c r="AD3" s="70" t="s">
        <v>126</v>
      </c>
      <c r="AE3" s="70"/>
      <c r="AF3" s="70"/>
      <c r="AG3" s="69" t="s">
        <v>127</v>
      </c>
      <c r="AH3" s="69"/>
      <c r="AI3" s="69"/>
      <c r="AJ3" s="70" t="s">
        <v>128</v>
      </c>
      <c r="AK3" s="70"/>
      <c r="AL3" s="70"/>
    </row>
    <row r="4" spans="1:39" ht="18" customHeight="1" x14ac:dyDescent="0.3">
      <c r="B4" s="1" t="s">
        <v>59</v>
      </c>
      <c r="C4" s="31" t="s">
        <v>129</v>
      </c>
      <c r="D4" s="32" t="s">
        <v>130</v>
      </c>
      <c r="E4" s="31" t="s">
        <v>131</v>
      </c>
      <c r="F4" s="33" t="s">
        <v>129</v>
      </c>
      <c r="G4" s="33" t="s">
        <v>130</v>
      </c>
      <c r="H4" s="33" t="s">
        <v>131</v>
      </c>
      <c r="I4" s="31" t="s">
        <v>129</v>
      </c>
      <c r="J4" s="32" t="s">
        <v>130</v>
      </c>
      <c r="K4" s="31" t="s">
        <v>131</v>
      </c>
      <c r="L4" s="33" t="s">
        <v>129</v>
      </c>
      <c r="M4" s="33" t="s">
        <v>130</v>
      </c>
      <c r="N4" s="33" t="s">
        <v>131</v>
      </c>
      <c r="O4" s="31" t="s">
        <v>129</v>
      </c>
      <c r="P4" s="32" t="s">
        <v>130</v>
      </c>
      <c r="Q4" s="31" t="s">
        <v>131</v>
      </c>
      <c r="R4" s="33" t="s">
        <v>129</v>
      </c>
      <c r="S4" s="33" t="s">
        <v>130</v>
      </c>
      <c r="T4" s="33" t="s">
        <v>131</v>
      </c>
      <c r="U4" s="31" t="s">
        <v>129</v>
      </c>
      <c r="V4" s="32" t="s">
        <v>130</v>
      </c>
      <c r="W4" s="31" t="s">
        <v>131</v>
      </c>
      <c r="X4" s="33" t="s">
        <v>129</v>
      </c>
      <c r="Y4" s="33" t="s">
        <v>130</v>
      </c>
      <c r="Z4" s="33" t="s">
        <v>131</v>
      </c>
      <c r="AA4" s="31" t="s">
        <v>129</v>
      </c>
      <c r="AB4" s="32" t="s">
        <v>130</v>
      </c>
      <c r="AC4" s="31" t="s">
        <v>131</v>
      </c>
      <c r="AD4" s="33" t="s">
        <v>129</v>
      </c>
      <c r="AE4" s="33" t="s">
        <v>130</v>
      </c>
      <c r="AF4" s="33" t="s">
        <v>131</v>
      </c>
      <c r="AG4" s="31" t="s">
        <v>129</v>
      </c>
      <c r="AH4" s="32" t="s">
        <v>130</v>
      </c>
      <c r="AI4" s="31" t="s">
        <v>131</v>
      </c>
      <c r="AJ4" s="33" t="s">
        <v>129</v>
      </c>
      <c r="AK4" s="33" t="s">
        <v>130</v>
      </c>
      <c r="AL4" s="33" t="s">
        <v>131</v>
      </c>
    </row>
    <row r="5" spans="1:39" ht="18.75" customHeight="1" x14ac:dyDescent="0.3">
      <c r="B5" s="34" t="s">
        <v>132</v>
      </c>
      <c r="C5" s="35">
        <v>0</v>
      </c>
      <c r="D5" s="36">
        <v>0</v>
      </c>
      <c r="E5" s="37">
        <f t="shared" ref="E5:E10" si="0">D5-C5</f>
        <v>0</v>
      </c>
      <c r="F5" s="35">
        <v>0</v>
      </c>
      <c r="G5" s="36">
        <v>0</v>
      </c>
      <c r="H5" s="37">
        <f t="shared" ref="H5:H10" si="1">G5-F5</f>
        <v>0</v>
      </c>
      <c r="I5" s="35">
        <v>0</v>
      </c>
      <c r="J5" s="36">
        <v>0</v>
      </c>
      <c r="K5" s="37">
        <f t="shared" ref="K5:K10" si="2">J5-I5</f>
        <v>0</v>
      </c>
      <c r="L5" s="35">
        <v>0</v>
      </c>
      <c r="M5" s="36">
        <v>0</v>
      </c>
      <c r="N5" s="37">
        <f t="shared" ref="N5:N10" si="3">M5-L5</f>
        <v>0</v>
      </c>
      <c r="O5" s="35">
        <v>0</v>
      </c>
      <c r="P5" s="36">
        <v>0</v>
      </c>
      <c r="Q5" s="37">
        <f t="shared" ref="Q5:Q10" si="4">P5-O5</f>
        <v>0</v>
      </c>
      <c r="R5" s="35">
        <v>0</v>
      </c>
      <c r="S5" s="36">
        <v>0</v>
      </c>
      <c r="T5" s="37">
        <f t="shared" ref="T5:T10" si="5">S5-R5</f>
        <v>0</v>
      </c>
      <c r="U5" s="35">
        <v>0</v>
      </c>
      <c r="V5" s="36">
        <v>0</v>
      </c>
      <c r="W5" s="37">
        <f t="shared" ref="W5:W10" si="6">V5-U5</f>
        <v>0</v>
      </c>
      <c r="X5" s="35">
        <v>0</v>
      </c>
      <c r="Y5" s="36">
        <v>0</v>
      </c>
      <c r="Z5" s="37">
        <f t="shared" ref="Z5:Z10" si="7">Y5-X5</f>
        <v>0</v>
      </c>
      <c r="AA5" s="35">
        <v>0</v>
      </c>
      <c r="AB5" s="36">
        <v>0</v>
      </c>
      <c r="AC5" s="37">
        <f t="shared" ref="AC5:AC10" si="8">AB5-AA5</f>
        <v>0</v>
      </c>
      <c r="AD5" s="35">
        <v>0</v>
      </c>
      <c r="AE5" s="36">
        <v>0</v>
      </c>
      <c r="AF5" s="37">
        <f t="shared" ref="AF5:AF10" si="9">AE5-AD5</f>
        <v>0</v>
      </c>
      <c r="AG5" s="35">
        <v>0</v>
      </c>
      <c r="AH5" s="36">
        <v>0</v>
      </c>
      <c r="AI5" s="37">
        <f t="shared" ref="AI5:AI10" si="10">AH5-AG5</f>
        <v>0</v>
      </c>
      <c r="AJ5" s="35">
        <v>0</v>
      </c>
      <c r="AK5" s="36">
        <v>0</v>
      </c>
      <c r="AL5" s="37">
        <f t="shared" ref="AL5:AL10" si="11">AK5-AJ5</f>
        <v>0</v>
      </c>
    </row>
    <row r="6" spans="1:39" ht="18.75" customHeight="1" x14ac:dyDescent="0.3">
      <c r="B6" s="19" t="s">
        <v>133</v>
      </c>
      <c r="C6" s="38">
        <f>'📊 Ngân Sách Năm'!C5</f>
        <v>18000</v>
      </c>
      <c r="D6" s="36">
        <v>0</v>
      </c>
      <c r="E6" s="39">
        <f t="shared" si="0"/>
        <v>-18000</v>
      </c>
      <c r="F6" s="38">
        <f>'📊 Ngân Sách Năm'!D5</f>
        <v>18000</v>
      </c>
      <c r="G6" s="36">
        <v>0</v>
      </c>
      <c r="H6" s="39">
        <f t="shared" si="1"/>
        <v>-18000</v>
      </c>
      <c r="I6" s="38">
        <f>'📊 Ngân Sách Năm'!E5</f>
        <v>18000</v>
      </c>
      <c r="J6" s="36">
        <v>0</v>
      </c>
      <c r="K6" s="39">
        <f t="shared" si="2"/>
        <v>-18000</v>
      </c>
      <c r="L6" s="38">
        <f>'📊 Ngân Sách Năm'!F5</f>
        <v>18000</v>
      </c>
      <c r="M6" s="36">
        <v>0</v>
      </c>
      <c r="N6" s="39">
        <f t="shared" si="3"/>
        <v>-18000</v>
      </c>
      <c r="O6" s="38">
        <f>'📊 Ngân Sách Năm'!G5</f>
        <v>18000</v>
      </c>
      <c r="P6" s="36">
        <v>0</v>
      </c>
      <c r="Q6" s="39">
        <f t="shared" si="4"/>
        <v>-18000</v>
      </c>
      <c r="R6" s="38">
        <f>'📊 Ngân Sách Năm'!H5</f>
        <v>18000</v>
      </c>
      <c r="S6" s="36">
        <v>0</v>
      </c>
      <c r="T6" s="39">
        <f t="shared" si="5"/>
        <v>-18000</v>
      </c>
      <c r="U6" s="38">
        <f>'📊 Ngân Sách Năm'!I5</f>
        <v>18000</v>
      </c>
      <c r="V6" s="36">
        <v>0</v>
      </c>
      <c r="W6" s="39">
        <f t="shared" si="6"/>
        <v>-18000</v>
      </c>
      <c r="X6" s="38">
        <f>'📊 Ngân Sách Năm'!J5</f>
        <v>18000</v>
      </c>
      <c r="Y6" s="36">
        <v>0</v>
      </c>
      <c r="Z6" s="39">
        <f t="shared" si="7"/>
        <v>-18000</v>
      </c>
      <c r="AA6" s="38">
        <f>'📊 Ngân Sách Năm'!K5</f>
        <v>18000</v>
      </c>
      <c r="AB6" s="36">
        <v>0</v>
      </c>
      <c r="AC6" s="39">
        <f t="shared" si="8"/>
        <v>-18000</v>
      </c>
      <c r="AD6" s="38">
        <f>'📊 Ngân Sách Năm'!L5</f>
        <v>18000</v>
      </c>
      <c r="AE6" s="36">
        <v>0</v>
      </c>
      <c r="AF6" s="39">
        <f t="shared" si="9"/>
        <v>-18000</v>
      </c>
      <c r="AG6" s="38">
        <f>'📊 Ngân Sách Năm'!M5</f>
        <v>18000</v>
      </c>
      <c r="AH6" s="36">
        <v>0</v>
      </c>
      <c r="AI6" s="39">
        <f t="shared" si="10"/>
        <v>-18000</v>
      </c>
      <c r="AJ6" s="38">
        <f>'📊 Ngân Sách Năm'!N5</f>
        <v>18000</v>
      </c>
      <c r="AK6" s="36">
        <v>0</v>
      </c>
      <c r="AL6" s="39">
        <f t="shared" si="11"/>
        <v>-18000</v>
      </c>
    </row>
    <row r="7" spans="1:39" ht="18.75" customHeight="1" x14ac:dyDescent="0.3">
      <c r="B7" s="15" t="s">
        <v>134</v>
      </c>
      <c r="C7" s="40">
        <f>'📊 Ngân Sách Năm'!C6</f>
        <v>2000</v>
      </c>
      <c r="D7" s="36">
        <v>0</v>
      </c>
      <c r="E7" s="41">
        <f t="shared" si="0"/>
        <v>-2000</v>
      </c>
      <c r="F7" s="40">
        <f>'📊 Ngân Sách Năm'!D6</f>
        <v>2000</v>
      </c>
      <c r="G7" s="36">
        <v>0</v>
      </c>
      <c r="H7" s="41">
        <f t="shared" si="1"/>
        <v>-2000</v>
      </c>
      <c r="I7" s="40">
        <f>'📊 Ngân Sách Năm'!E6</f>
        <v>2000</v>
      </c>
      <c r="J7" s="36">
        <v>0</v>
      </c>
      <c r="K7" s="41">
        <f t="shared" si="2"/>
        <v>-2000</v>
      </c>
      <c r="L7" s="40">
        <f>'📊 Ngân Sách Năm'!F6</f>
        <v>2000</v>
      </c>
      <c r="M7" s="36">
        <v>0</v>
      </c>
      <c r="N7" s="41">
        <f t="shared" si="3"/>
        <v>-2000</v>
      </c>
      <c r="O7" s="40">
        <f>'📊 Ngân Sách Năm'!G6</f>
        <v>2000</v>
      </c>
      <c r="P7" s="36">
        <v>0</v>
      </c>
      <c r="Q7" s="41">
        <f t="shared" si="4"/>
        <v>-2000</v>
      </c>
      <c r="R7" s="40">
        <f>'📊 Ngân Sách Năm'!H6</f>
        <v>2000</v>
      </c>
      <c r="S7" s="36">
        <v>0</v>
      </c>
      <c r="T7" s="41">
        <f t="shared" si="5"/>
        <v>-2000</v>
      </c>
      <c r="U7" s="40">
        <f>'📊 Ngân Sách Năm'!I6</f>
        <v>2000</v>
      </c>
      <c r="V7" s="36">
        <v>0</v>
      </c>
      <c r="W7" s="41">
        <f t="shared" si="6"/>
        <v>-2000</v>
      </c>
      <c r="X7" s="40">
        <f>'📊 Ngân Sách Năm'!J6</f>
        <v>2000</v>
      </c>
      <c r="Y7" s="36">
        <v>0</v>
      </c>
      <c r="Z7" s="41">
        <f t="shared" si="7"/>
        <v>-2000</v>
      </c>
      <c r="AA7" s="40">
        <f>'📊 Ngân Sách Năm'!K6</f>
        <v>2000</v>
      </c>
      <c r="AB7" s="36">
        <v>0</v>
      </c>
      <c r="AC7" s="41">
        <f t="shared" si="8"/>
        <v>-2000</v>
      </c>
      <c r="AD7" s="40">
        <f>'📊 Ngân Sách Năm'!L6</f>
        <v>2000</v>
      </c>
      <c r="AE7" s="36">
        <v>0</v>
      </c>
      <c r="AF7" s="41">
        <f t="shared" si="9"/>
        <v>-2000</v>
      </c>
      <c r="AG7" s="40">
        <f>'📊 Ngân Sách Năm'!M6</f>
        <v>2000</v>
      </c>
      <c r="AH7" s="36">
        <v>0</v>
      </c>
      <c r="AI7" s="41">
        <f t="shared" si="10"/>
        <v>-2000</v>
      </c>
      <c r="AJ7" s="40">
        <f>'📊 Ngân Sách Năm'!N6</f>
        <v>2000</v>
      </c>
      <c r="AK7" s="36">
        <v>0</v>
      </c>
      <c r="AL7" s="41">
        <f t="shared" si="11"/>
        <v>-2000</v>
      </c>
    </row>
    <row r="8" spans="1:39" ht="18.75" customHeight="1" x14ac:dyDescent="0.3">
      <c r="B8" s="19" t="s">
        <v>78</v>
      </c>
      <c r="C8" s="38">
        <f>'📊 Ngân Sách Năm'!C7</f>
        <v>500</v>
      </c>
      <c r="D8" s="36">
        <v>0</v>
      </c>
      <c r="E8" s="39">
        <f t="shared" si="0"/>
        <v>-500</v>
      </c>
      <c r="F8" s="38">
        <f>'📊 Ngân Sách Năm'!D7</f>
        <v>500</v>
      </c>
      <c r="G8" s="36">
        <v>0</v>
      </c>
      <c r="H8" s="39">
        <f t="shared" si="1"/>
        <v>-500</v>
      </c>
      <c r="I8" s="38">
        <f>'📊 Ngân Sách Năm'!E7</f>
        <v>500</v>
      </c>
      <c r="J8" s="36">
        <v>0</v>
      </c>
      <c r="K8" s="39">
        <f t="shared" si="2"/>
        <v>-500</v>
      </c>
      <c r="L8" s="38">
        <f>'📊 Ngân Sách Năm'!F7</f>
        <v>500</v>
      </c>
      <c r="M8" s="36">
        <v>0</v>
      </c>
      <c r="N8" s="39">
        <f t="shared" si="3"/>
        <v>-500</v>
      </c>
      <c r="O8" s="38">
        <f>'📊 Ngân Sách Năm'!G7</f>
        <v>500</v>
      </c>
      <c r="P8" s="36">
        <v>0</v>
      </c>
      <c r="Q8" s="39">
        <f t="shared" si="4"/>
        <v>-500</v>
      </c>
      <c r="R8" s="38">
        <f>'📊 Ngân Sách Năm'!H7</f>
        <v>500</v>
      </c>
      <c r="S8" s="36">
        <v>0</v>
      </c>
      <c r="T8" s="39">
        <f t="shared" si="5"/>
        <v>-500</v>
      </c>
      <c r="U8" s="38">
        <f>'📊 Ngân Sách Năm'!I7</f>
        <v>500</v>
      </c>
      <c r="V8" s="36">
        <v>0</v>
      </c>
      <c r="W8" s="39">
        <f t="shared" si="6"/>
        <v>-500</v>
      </c>
      <c r="X8" s="38">
        <f>'📊 Ngân Sách Năm'!J7</f>
        <v>500</v>
      </c>
      <c r="Y8" s="36">
        <v>0</v>
      </c>
      <c r="Z8" s="39">
        <f t="shared" si="7"/>
        <v>-500</v>
      </c>
      <c r="AA8" s="38">
        <f>'📊 Ngân Sách Năm'!K7</f>
        <v>500</v>
      </c>
      <c r="AB8" s="36">
        <v>0</v>
      </c>
      <c r="AC8" s="39">
        <f t="shared" si="8"/>
        <v>-500</v>
      </c>
      <c r="AD8" s="38">
        <f>'📊 Ngân Sách Năm'!L7</f>
        <v>500</v>
      </c>
      <c r="AE8" s="36">
        <v>0</v>
      </c>
      <c r="AF8" s="39">
        <f t="shared" si="9"/>
        <v>-500</v>
      </c>
      <c r="AG8" s="38">
        <f>'📊 Ngân Sách Năm'!M7</f>
        <v>500</v>
      </c>
      <c r="AH8" s="36">
        <v>0</v>
      </c>
      <c r="AI8" s="39">
        <f t="shared" si="10"/>
        <v>-500</v>
      </c>
      <c r="AJ8" s="38">
        <f>'📊 Ngân Sách Năm'!N7</f>
        <v>500</v>
      </c>
      <c r="AK8" s="36">
        <v>0</v>
      </c>
      <c r="AL8" s="39">
        <f t="shared" si="11"/>
        <v>-500</v>
      </c>
    </row>
    <row r="9" spans="1:39" ht="18.75" customHeight="1" x14ac:dyDescent="0.3">
      <c r="B9" s="15" t="s">
        <v>79</v>
      </c>
      <c r="C9" s="40">
        <f>'📊 Ngân Sách Năm'!C8</f>
        <v>0</v>
      </c>
      <c r="D9" s="36">
        <v>0</v>
      </c>
      <c r="E9" s="41">
        <f t="shared" si="0"/>
        <v>0</v>
      </c>
      <c r="F9" s="40">
        <f>'📊 Ngân Sách Năm'!D8</f>
        <v>0</v>
      </c>
      <c r="G9" s="36">
        <v>0</v>
      </c>
      <c r="H9" s="41">
        <f t="shared" si="1"/>
        <v>0</v>
      </c>
      <c r="I9" s="40">
        <f>'📊 Ngân Sách Năm'!E8</f>
        <v>0</v>
      </c>
      <c r="J9" s="36">
        <v>0</v>
      </c>
      <c r="K9" s="41">
        <f t="shared" si="2"/>
        <v>0</v>
      </c>
      <c r="L9" s="40">
        <f>'📊 Ngân Sách Năm'!F8</f>
        <v>0</v>
      </c>
      <c r="M9" s="36">
        <v>0</v>
      </c>
      <c r="N9" s="41">
        <f t="shared" si="3"/>
        <v>0</v>
      </c>
      <c r="O9" s="40">
        <f>'📊 Ngân Sách Năm'!G8</f>
        <v>0</v>
      </c>
      <c r="P9" s="36">
        <v>0</v>
      </c>
      <c r="Q9" s="41">
        <f t="shared" si="4"/>
        <v>0</v>
      </c>
      <c r="R9" s="40">
        <f>'📊 Ngân Sách Năm'!H8</f>
        <v>0</v>
      </c>
      <c r="S9" s="36">
        <v>0</v>
      </c>
      <c r="T9" s="41">
        <f t="shared" si="5"/>
        <v>0</v>
      </c>
      <c r="U9" s="40">
        <f>'📊 Ngân Sách Năm'!I8</f>
        <v>0</v>
      </c>
      <c r="V9" s="36">
        <v>0</v>
      </c>
      <c r="W9" s="41">
        <f t="shared" si="6"/>
        <v>0</v>
      </c>
      <c r="X9" s="40">
        <f>'📊 Ngân Sách Năm'!J8</f>
        <v>0</v>
      </c>
      <c r="Y9" s="36">
        <v>0</v>
      </c>
      <c r="Z9" s="41">
        <f t="shared" si="7"/>
        <v>0</v>
      </c>
      <c r="AA9" s="40">
        <f>'📊 Ngân Sách Năm'!K8</f>
        <v>0</v>
      </c>
      <c r="AB9" s="36">
        <v>0</v>
      </c>
      <c r="AC9" s="41">
        <f t="shared" si="8"/>
        <v>0</v>
      </c>
      <c r="AD9" s="40">
        <f>'📊 Ngân Sách Năm'!L8</f>
        <v>0</v>
      </c>
      <c r="AE9" s="36">
        <v>0</v>
      </c>
      <c r="AF9" s="41">
        <f t="shared" si="9"/>
        <v>0</v>
      </c>
      <c r="AG9" s="40">
        <f>'📊 Ngân Sách Năm'!M8</f>
        <v>0</v>
      </c>
      <c r="AH9" s="36">
        <v>0</v>
      </c>
      <c r="AI9" s="41">
        <f t="shared" si="10"/>
        <v>0</v>
      </c>
      <c r="AJ9" s="40">
        <f>'📊 Ngân Sách Năm'!N8</f>
        <v>0</v>
      </c>
      <c r="AK9" s="36">
        <v>0</v>
      </c>
      <c r="AL9" s="41">
        <f t="shared" si="11"/>
        <v>0</v>
      </c>
    </row>
    <row r="10" spans="1:39" ht="18.75" customHeight="1" x14ac:dyDescent="0.3">
      <c r="B10" s="34" t="s">
        <v>80</v>
      </c>
      <c r="C10" s="35">
        <f>'📊 Ngân Sách Năm'!C9</f>
        <v>20500</v>
      </c>
      <c r="D10" s="36">
        <v>0</v>
      </c>
      <c r="E10" s="37">
        <f t="shared" si="0"/>
        <v>-20500</v>
      </c>
      <c r="F10" s="35">
        <f>'📊 Ngân Sách Năm'!D9</f>
        <v>20500</v>
      </c>
      <c r="G10" s="36">
        <v>0</v>
      </c>
      <c r="H10" s="37">
        <f t="shared" si="1"/>
        <v>-20500</v>
      </c>
      <c r="I10" s="35">
        <f>'📊 Ngân Sách Năm'!E9</f>
        <v>20500</v>
      </c>
      <c r="J10" s="36">
        <v>0</v>
      </c>
      <c r="K10" s="37">
        <f t="shared" si="2"/>
        <v>-20500</v>
      </c>
      <c r="L10" s="35">
        <f>'📊 Ngân Sách Năm'!F9</f>
        <v>20500</v>
      </c>
      <c r="M10" s="36">
        <v>0</v>
      </c>
      <c r="N10" s="37">
        <f t="shared" si="3"/>
        <v>-20500</v>
      </c>
      <c r="O10" s="35">
        <f>'📊 Ngân Sách Năm'!G9</f>
        <v>20500</v>
      </c>
      <c r="P10" s="36">
        <v>0</v>
      </c>
      <c r="Q10" s="37">
        <f t="shared" si="4"/>
        <v>-20500</v>
      </c>
      <c r="R10" s="35">
        <f>'📊 Ngân Sách Năm'!H9</f>
        <v>20500</v>
      </c>
      <c r="S10" s="36">
        <v>0</v>
      </c>
      <c r="T10" s="37">
        <f t="shared" si="5"/>
        <v>-20500</v>
      </c>
      <c r="U10" s="35">
        <f>'📊 Ngân Sách Năm'!I9</f>
        <v>20500</v>
      </c>
      <c r="V10" s="36">
        <v>0</v>
      </c>
      <c r="W10" s="37">
        <f t="shared" si="6"/>
        <v>-20500</v>
      </c>
      <c r="X10" s="35">
        <f>'📊 Ngân Sách Năm'!J9</f>
        <v>20500</v>
      </c>
      <c r="Y10" s="36">
        <v>0</v>
      </c>
      <c r="Z10" s="37">
        <f t="shared" si="7"/>
        <v>-20500</v>
      </c>
      <c r="AA10" s="35">
        <f>'📊 Ngân Sách Năm'!K9</f>
        <v>20500</v>
      </c>
      <c r="AB10" s="36">
        <v>0</v>
      </c>
      <c r="AC10" s="37">
        <f t="shared" si="8"/>
        <v>-20500</v>
      </c>
      <c r="AD10" s="35">
        <f>'📊 Ngân Sách Năm'!L9</f>
        <v>20500</v>
      </c>
      <c r="AE10" s="36">
        <v>0</v>
      </c>
      <c r="AF10" s="37">
        <f t="shared" si="9"/>
        <v>-20500</v>
      </c>
      <c r="AG10" s="35">
        <f>'📊 Ngân Sách Năm'!M9</f>
        <v>20500</v>
      </c>
      <c r="AH10" s="36">
        <v>0</v>
      </c>
      <c r="AI10" s="37">
        <f t="shared" si="10"/>
        <v>-20500</v>
      </c>
      <c r="AJ10" s="35">
        <f>'📊 Ngân Sách Năm'!N9</f>
        <v>20500</v>
      </c>
      <c r="AK10" s="36">
        <v>0</v>
      </c>
      <c r="AL10" s="37">
        <f t="shared" si="11"/>
        <v>-20500</v>
      </c>
    </row>
    <row r="11" spans="1:39" ht="18.75" customHeight="1" x14ac:dyDescent="0.3"/>
    <row r="12" spans="1:39" ht="18.75" customHeight="1" x14ac:dyDescent="0.3">
      <c r="B12" s="34" t="s">
        <v>135</v>
      </c>
      <c r="C12" s="35">
        <v>0</v>
      </c>
      <c r="D12" s="36">
        <v>0</v>
      </c>
      <c r="E12" s="37">
        <f>D12-C12</f>
        <v>0</v>
      </c>
      <c r="F12" s="35">
        <v>0</v>
      </c>
      <c r="G12" s="36">
        <v>0</v>
      </c>
      <c r="H12" s="37">
        <f>G12-F12</f>
        <v>0</v>
      </c>
      <c r="I12" s="35">
        <v>0</v>
      </c>
      <c r="J12" s="36">
        <v>0</v>
      </c>
      <c r="K12" s="37">
        <f>J12-I12</f>
        <v>0</v>
      </c>
      <c r="L12" s="35">
        <v>0</v>
      </c>
      <c r="M12" s="36">
        <v>0</v>
      </c>
      <c r="N12" s="37">
        <f>M12-L12</f>
        <v>0</v>
      </c>
      <c r="O12" s="35">
        <v>0</v>
      </c>
      <c r="P12" s="36">
        <v>0</v>
      </c>
      <c r="Q12" s="37">
        <f>P12-O12</f>
        <v>0</v>
      </c>
      <c r="R12" s="35">
        <v>0</v>
      </c>
      <c r="S12" s="36">
        <v>0</v>
      </c>
      <c r="T12" s="37">
        <f>S12-R12</f>
        <v>0</v>
      </c>
      <c r="U12" s="35">
        <v>0</v>
      </c>
      <c r="V12" s="36">
        <v>0</v>
      </c>
      <c r="W12" s="37">
        <f>V12-U12</f>
        <v>0</v>
      </c>
      <c r="X12" s="35">
        <v>0</v>
      </c>
      <c r="Y12" s="36">
        <v>0</v>
      </c>
      <c r="Z12" s="37">
        <f>Y12-X12</f>
        <v>0</v>
      </c>
      <c r="AA12" s="35">
        <v>0</v>
      </c>
      <c r="AB12" s="36">
        <v>0</v>
      </c>
      <c r="AC12" s="37">
        <f>AB12-AA12</f>
        <v>0</v>
      </c>
      <c r="AD12" s="35">
        <v>0</v>
      </c>
      <c r="AE12" s="36">
        <v>0</v>
      </c>
      <c r="AF12" s="37">
        <f>AE12-AD12</f>
        <v>0</v>
      </c>
      <c r="AG12" s="35">
        <v>0</v>
      </c>
      <c r="AH12" s="36">
        <v>0</v>
      </c>
      <c r="AI12" s="37">
        <f>AH12-AG12</f>
        <v>0</v>
      </c>
      <c r="AJ12" s="35">
        <v>0</v>
      </c>
      <c r="AK12" s="36">
        <v>0</v>
      </c>
      <c r="AL12" s="37">
        <f>AK12-AJ12</f>
        <v>0</v>
      </c>
    </row>
    <row r="13" spans="1:39" ht="18.75" customHeight="1" x14ac:dyDescent="0.3">
      <c r="B13" s="15" t="s">
        <v>136</v>
      </c>
      <c r="C13" s="40">
        <v>0</v>
      </c>
      <c r="D13" s="36">
        <v>0</v>
      </c>
      <c r="E13" s="41">
        <f>D13-C13</f>
        <v>0</v>
      </c>
      <c r="F13" s="40">
        <v>0</v>
      </c>
      <c r="G13" s="36">
        <v>0</v>
      </c>
      <c r="H13" s="41">
        <f>G13-F13</f>
        <v>0</v>
      </c>
      <c r="I13" s="40">
        <v>0</v>
      </c>
      <c r="J13" s="36">
        <v>0</v>
      </c>
      <c r="K13" s="41">
        <f>J13-I13</f>
        <v>0</v>
      </c>
      <c r="L13" s="40">
        <v>0</v>
      </c>
      <c r="M13" s="36">
        <v>0</v>
      </c>
      <c r="N13" s="41">
        <f>M13-L13</f>
        <v>0</v>
      </c>
      <c r="O13" s="40">
        <v>0</v>
      </c>
      <c r="P13" s="36">
        <v>0</v>
      </c>
      <c r="Q13" s="41">
        <f>P13-O13</f>
        <v>0</v>
      </c>
      <c r="R13" s="40">
        <v>0</v>
      </c>
      <c r="S13" s="36">
        <v>0</v>
      </c>
      <c r="T13" s="41">
        <f>S13-R13</f>
        <v>0</v>
      </c>
      <c r="U13" s="40">
        <v>0</v>
      </c>
      <c r="V13" s="36">
        <v>0</v>
      </c>
      <c r="W13" s="41">
        <f>V13-U13</f>
        <v>0</v>
      </c>
      <c r="X13" s="40">
        <v>0</v>
      </c>
      <c r="Y13" s="36">
        <v>0</v>
      </c>
      <c r="Z13" s="41">
        <f>Y13-X13</f>
        <v>0</v>
      </c>
      <c r="AA13" s="40">
        <v>0</v>
      </c>
      <c r="AB13" s="36">
        <v>0</v>
      </c>
      <c r="AC13" s="41">
        <f>AB13-AA13</f>
        <v>0</v>
      </c>
      <c r="AD13" s="40">
        <v>0</v>
      </c>
      <c r="AE13" s="36">
        <v>0</v>
      </c>
      <c r="AF13" s="41">
        <f>AE13-AD13</f>
        <v>0</v>
      </c>
      <c r="AG13" s="40">
        <v>0</v>
      </c>
      <c r="AH13" s="36">
        <v>0</v>
      </c>
      <c r="AI13" s="41">
        <f>AH13-AG13</f>
        <v>0</v>
      </c>
      <c r="AJ13" s="40">
        <v>0</v>
      </c>
      <c r="AK13" s="36">
        <v>0</v>
      </c>
      <c r="AL13" s="41">
        <f>AK13-AJ13</f>
        <v>0</v>
      </c>
    </row>
    <row r="14" spans="1:39" ht="18.75" customHeight="1" x14ac:dyDescent="0.3">
      <c r="B14" s="19" t="s">
        <v>137</v>
      </c>
      <c r="C14" s="38">
        <v>0</v>
      </c>
      <c r="D14" s="36">
        <v>0</v>
      </c>
      <c r="E14" s="39">
        <f>D14-C14</f>
        <v>0</v>
      </c>
      <c r="F14" s="38">
        <v>0</v>
      </c>
      <c r="G14" s="36">
        <v>0</v>
      </c>
      <c r="H14" s="39">
        <f>G14-F14</f>
        <v>0</v>
      </c>
      <c r="I14" s="38">
        <v>0</v>
      </c>
      <c r="J14" s="36">
        <v>0</v>
      </c>
      <c r="K14" s="39">
        <f>J14-I14</f>
        <v>0</v>
      </c>
      <c r="L14" s="38">
        <v>0</v>
      </c>
      <c r="M14" s="36">
        <v>0</v>
      </c>
      <c r="N14" s="39">
        <f>M14-L14</f>
        <v>0</v>
      </c>
      <c r="O14" s="38">
        <v>0</v>
      </c>
      <c r="P14" s="36">
        <v>0</v>
      </c>
      <c r="Q14" s="39">
        <f>P14-O14</f>
        <v>0</v>
      </c>
      <c r="R14" s="38">
        <v>0</v>
      </c>
      <c r="S14" s="36">
        <v>0</v>
      </c>
      <c r="T14" s="39">
        <f>S14-R14</f>
        <v>0</v>
      </c>
      <c r="U14" s="38">
        <v>0</v>
      </c>
      <c r="V14" s="36">
        <v>0</v>
      </c>
      <c r="W14" s="39">
        <f>V14-U14</f>
        <v>0</v>
      </c>
      <c r="X14" s="38">
        <v>0</v>
      </c>
      <c r="Y14" s="36">
        <v>0</v>
      </c>
      <c r="Z14" s="39">
        <f>Y14-X14</f>
        <v>0</v>
      </c>
      <c r="AA14" s="38">
        <v>0</v>
      </c>
      <c r="AB14" s="36">
        <v>0</v>
      </c>
      <c r="AC14" s="39">
        <f>AB14-AA14</f>
        <v>0</v>
      </c>
      <c r="AD14" s="38">
        <v>0</v>
      </c>
      <c r="AE14" s="36">
        <v>0</v>
      </c>
      <c r="AF14" s="39">
        <f>AE14-AD14</f>
        <v>0</v>
      </c>
      <c r="AG14" s="38">
        <v>0</v>
      </c>
      <c r="AH14" s="36">
        <v>0</v>
      </c>
      <c r="AI14" s="39">
        <f>AH14-AG14</f>
        <v>0</v>
      </c>
      <c r="AJ14" s="38">
        <v>0</v>
      </c>
      <c r="AK14" s="36">
        <v>0</v>
      </c>
      <c r="AL14" s="39">
        <f>AK14-AJ14</f>
        <v>0</v>
      </c>
    </row>
    <row r="15" spans="1:39" ht="18.75" customHeight="1" x14ac:dyDescent="0.3">
      <c r="B15" s="34" t="s">
        <v>138</v>
      </c>
      <c r="C15" s="35">
        <f>'📊 Ngân Sách Năm'!C16</f>
        <v>5000</v>
      </c>
      <c r="D15" s="36">
        <v>0</v>
      </c>
      <c r="E15" s="37">
        <f>D15-C15</f>
        <v>-5000</v>
      </c>
      <c r="F15" s="35">
        <f>'📊 Ngân Sách Năm'!D16</f>
        <v>5000</v>
      </c>
      <c r="G15" s="36">
        <v>0</v>
      </c>
      <c r="H15" s="37">
        <f>G15-F15</f>
        <v>-5000</v>
      </c>
      <c r="I15" s="35">
        <f>'📊 Ngân Sách Năm'!E16</f>
        <v>5000</v>
      </c>
      <c r="J15" s="36">
        <v>0</v>
      </c>
      <c r="K15" s="37">
        <f>J15-I15</f>
        <v>-5000</v>
      </c>
      <c r="L15" s="35">
        <f>'📊 Ngân Sách Năm'!F16</f>
        <v>5000</v>
      </c>
      <c r="M15" s="36">
        <v>0</v>
      </c>
      <c r="N15" s="37">
        <f>M15-L15</f>
        <v>-5000</v>
      </c>
      <c r="O15" s="35">
        <f>'📊 Ngân Sách Năm'!G16</f>
        <v>5000</v>
      </c>
      <c r="P15" s="36">
        <v>0</v>
      </c>
      <c r="Q15" s="37">
        <f>P15-O15</f>
        <v>-5000</v>
      </c>
      <c r="R15" s="35">
        <f>'📊 Ngân Sách Năm'!H16</f>
        <v>5000</v>
      </c>
      <c r="S15" s="36">
        <v>0</v>
      </c>
      <c r="T15" s="37">
        <f>S15-R15</f>
        <v>-5000</v>
      </c>
      <c r="U15" s="35">
        <f>'📊 Ngân Sách Năm'!I16</f>
        <v>5000</v>
      </c>
      <c r="V15" s="36">
        <v>0</v>
      </c>
      <c r="W15" s="37">
        <f>V15-U15</f>
        <v>-5000</v>
      </c>
      <c r="X15" s="35">
        <f>'📊 Ngân Sách Năm'!J16</f>
        <v>5000</v>
      </c>
      <c r="Y15" s="36">
        <v>0</v>
      </c>
      <c r="Z15" s="37">
        <f>Y15-X15</f>
        <v>-5000</v>
      </c>
      <c r="AA15" s="35">
        <f>'📊 Ngân Sách Năm'!K16</f>
        <v>5000</v>
      </c>
      <c r="AB15" s="36">
        <v>0</v>
      </c>
      <c r="AC15" s="37">
        <f>AB15-AA15</f>
        <v>-5000</v>
      </c>
      <c r="AD15" s="35">
        <f>'📊 Ngân Sách Năm'!L16</f>
        <v>5000</v>
      </c>
      <c r="AE15" s="36">
        <v>0</v>
      </c>
      <c r="AF15" s="37">
        <f>AE15-AD15</f>
        <v>-5000</v>
      </c>
      <c r="AG15" s="35">
        <f>'📊 Ngân Sách Năm'!M16</f>
        <v>5000</v>
      </c>
      <c r="AH15" s="36">
        <v>0</v>
      </c>
      <c r="AI15" s="37">
        <f>AH15-AG15</f>
        <v>-5000</v>
      </c>
      <c r="AJ15" s="35">
        <f>'📊 Ngân Sách Năm'!N16</f>
        <v>5000</v>
      </c>
      <c r="AK15" s="36">
        <v>0</v>
      </c>
      <c r="AL15" s="37">
        <f>AK15-AJ15</f>
        <v>-5000</v>
      </c>
    </row>
    <row r="16" spans="1:39" ht="18.75" customHeight="1" x14ac:dyDescent="0.3"/>
    <row r="17" spans="2:38" ht="18.75" customHeight="1" x14ac:dyDescent="0.3">
      <c r="B17" s="34" t="s">
        <v>139</v>
      </c>
      <c r="C17" s="35">
        <v>0</v>
      </c>
      <c r="D17" s="36">
        <v>0</v>
      </c>
      <c r="E17" s="37">
        <f>D17-C17</f>
        <v>0</v>
      </c>
      <c r="F17" s="35">
        <v>0</v>
      </c>
      <c r="G17" s="36">
        <v>0</v>
      </c>
      <c r="H17" s="37">
        <f>G17-F17</f>
        <v>0</v>
      </c>
      <c r="I17" s="35">
        <v>0</v>
      </c>
      <c r="J17" s="36">
        <v>0</v>
      </c>
      <c r="K17" s="37">
        <f>J17-I17</f>
        <v>0</v>
      </c>
      <c r="L17" s="35">
        <v>0</v>
      </c>
      <c r="M17" s="36">
        <v>0</v>
      </c>
      <c r="N17" s="37">
        <f>M17-L17</f>
        <v>0</v>
      </c>
      <c r="O17" s="35">
        <v>0</v>
      </c>
      <c r="P17" s="36">
        <v>0</v>
      </c>
      <c r="Q17" s="37">
        <f>P17-O17</f>
        <v>0</v>
      </c>
      <c r="R17" s="35">
        <v>0</v>
      </c>
      <c r="S17" s="36">
        <v>0</v>
      </c>
      <c r="T17" s="37">
        <f>S17-R17</f>
        <v>0</v>
      </c>
      <c r="U17" s="35">
        <v>0</v>
      </c>
      <c r="V17" s="36">
        <v>0</v>
      </c>
      <c r="W17" s="37">
        <f>V17-U17</f>
        <v>0</v>
      </c>
      <c r="X17" s="35">
        <v>0</v>
      </c>
      <c r="Y17" s="36">
        <v>0</v>
      </c>
      <c r="Z17" s="37">
        <f>Y17-X17</f>
        <v>0</v>
      </c>
      <c r="AA17" s="35">
        <v>0</v>
      </c>
      <c r="AB17" s="36">
        <v>0</v>
      </c>
      <c r="AC17" s="37">
        <f>AB17-AA17</f>
        <v>0</v>
      </c>
      <c r="AD17" s="35">
        <v>0</v>
      </c>
      <c r="AE17" s="36">
        <v>0</v>
      </c>
      <c r="AF17" s="37">
        <f>AE17-AD17</f>
        <v>0</v>
      </c>
      <c r="AG17" s="35">
        <v>0</v>
      </c>
      <c r="AH17" s="36">
        <v>0</v>
      </c>
      <c r="AI17" s="37">
        <f>AH17-AG17</f>
        <v>0</v>
      </c>
      <c r="AJ17" s="35">
        <v>0</v>
      </c>
      <c r="AK17" s="36">
        <v>0</v>
      </c>
      <c r="AL17" s="37">
        <f>AK17-AJ17</f>
        <v>0</v>
      </c>
    </row>
    <row r="18" spans="2:38" ht="18.75" customHeight="1" x14ac:dyDescent="0.3">
      <c r="B18" s="19" t="s">
        <v>140</v>
      </c>
      <c r="C18" s="38">
        <v>0</v>
      </c>
      <c r="D18" s="36">
        <v>0</v>
      </c>
      <c r="E18" s="39">
        <f>D18-C18</f>
        <v>0</v>
      </c>
      <c r="F18" s="38">
        <v>0</v>
      </c>
      <c r="G18" s="36">
        <v>0</v>
      </c>
      <c r="H18" s="39">
        <f>G18-F18</f>
        <v>0</v>
      </c>
      <c r="I18" s="38">
        <v>0</v>
      </c>
      <c r="J18" s="36">
        <v>0</v>
      </c>
      <c r="K18" s="39">
        <f>J18-I18</f>
        <v>0</v>
      </c>
      <c r="L18" s="38">
        <v>0</v>
      </c>
      <c r="M18" s="36">
        <v>0</v>
      </c>
      <c r="N18" s="39">
        <f>M18-L18</f>
        <v>0</v>
      </c>
      <c r="O18" s="38">
        <v>0</v>
      </c>
      <c r="P18" s="36">
        <v>0</v>
      </c>
      <c r="Q18" s="39">
        <f>P18-O18</f>
        <v>0</v>
      </c>
      <c r="R18" s="38">
        <v>0</v>
      </c>
      <c r="S18" s="36">
        <v>0</v>
      </c>
      <c r="T18" s="39">
        <f>S18-R18</f>
        <v>0</v>
      </c>
      <c r="U18" s="38">
        <v>0</v>
      </c>
      <c r="V18" s="36">
        <v>0</v>
      </c>
      <c r="W18" s="39">
        <f>V18-U18</f>
        <v>0</v>
      </c>
      <c r="X18" s="38">
        <v>0</v>
      </c>
      <c r="Y18" s="36">
        <v>0</v>
      </c>
      <c r="Z18" s="39">
        <f>Y18-X18</f>
        <v>0</v>
      </c>
      <c r="AA18" s="38">
        <v>0</v>
      </c>
      <c r="AB18" s="36">
        <v>0</v>
      </c>
      <c r="AC18" s="39">
        <f>AB18-AA18</f>
        <v>0</v>
      </c>
      <c r="AD18" s="38">
        <v>0</v>
      </c>
      <c r="AE18" s="36">
        <v>0</v>
      </c>
      <c r="AF18" s="39">
        <f>AE18-AD18</f>
        <v>0</v>
      </c>
      <c r="AG18" s="38">
        <v>0</v>
      </c>
      <c r="AH18" s="36">
        <v>0</v>
      </c>
      <c r="AI18" s="39">
        <f>AH18-AG18</f>
        <v>0</v>
      </c>
      <c r="AJ18" s="38">
        <v>0</v>
      </c>
      <c r="AK18" s="36">
        <v>0</v>
      </c>
      <c r="AL18" s="39">
        <f>AK18-AJ18</f>
        <v>0</v>
      </c>
    </row>
    <row r="19" spans="2:38" ht="18.75" customHeight="1" x14ac:dyDescent="0.3">
      <c r="B19" s="15" t="s">
        <v>141</v>
      </c>
      <c r="C19" s="40">
        <v>0</v>
      </c>
      <c r="D19" s="36">
        <v>0</v>
      </c>
      <c r="E19" s="41">
        <f>D19-C19</f>
        <v>0</v>
      </c>
      <c r="F19" s="40">
        <v>0</v>
      </c>
      <c r="G19" s="36">
        <v>0</v>
      </c>
      <c r="H19" s="41">
        <f>G19-F19</f>
        <v>0</v>
      </c>
      <c r="I19" s="40">
        <v>0</v>
      </c>
      <c r="J19" s="36">
        <v>0</v>
      </c>
      <c r="K19" s="41">
        <f>J19-I19</f>
        <v>0</v>
      </c>
      <c r="L19" s="40">
        <v>0</v>
      </c>
      <c r="M19" s="36">
        <v>0</v>
      </c>
      <c r="N19" s="41">
        <f>M19-L19</f>
        <v>0</v>
      </c>
      <c r="O19" s="40">
        <v>0</v>
      </c>
      <c r="P19" s="36">
        <v>0</v>
      </c>
      <c r="Q19" s="41">
        <f>P19-O19</f>
        <v>0</v>
      </c>
      <c r="R19" s="40">
        <v>0</v>
      </c>
      <c r="S19" s="36">
        <v>0</v>
      </c>
      <c r="T19" s="41">
        <f>S19-R19</f>
        <v>0</v>
      </c>
      <c r="U19" s="40">
        <v>0</v>
      </c>
      <c r="V19" s="36">
        <v>0</v>
      </c>
      <c r="W19" s="41">
        <f>V19-U19</f>
        <v>0</v>
      </c>
      <c r="X19" s="40">
        <v>0</v>
      </c>
      <c r="Y19" s="36">
        <v>0</v>
      </c>
      <c r="Z19" s="41">
        <f>Y19-X19</f>
        <v>0</v>
      </c>
      <c r="AA19" s="40">
        <v>0</v>
      </c>
      <c r="AB19" s="36">
        <v>0</v>
      </c>
      <c r="AC19" s="41">
        <f>AB19-AA19</f>
        <v>0</v>
      </c>
      <c r="AD19" s="40">
        <v>0</v>
      </c>
      <c r="AE19" s="36">
        <v>0</v>
      </c>
      <c r="AF19" s="41">
        <f>AE19-AD19</f>
        <v>0</v>
      </c>
      <c r="AG19" s="40">
        <v>0</v>
      </c>
      <c r="AH19" s="36">
        <v>0</v>
      </c>
      <c r="AI19" s="41">
        <f>AH19-AG19</f>
        <v>0</v>
      </c>
      <c r="AJ19" s="40">
        <v>0</v>
      </c>
      <c r="AK19" s="36">
        <v>0</v>
      </c>
      <c r="AL19" s="41">
        <f>AK19-AJ19</f>
        <v>0</v>
      </c>
    </row>
    <row r="20" spans="2:38" ht="18.75" customHeight="1" x14ac:dyDescent="0.3">
      <c r="B20" s="19" t="s">
        <v>142</v>
      </c>
      <c r="C20" s="38">
        <v>0</v>
      </c>
      <c r="D20" s="36">
        <v>0</v>
      </c>
      <c r="E20" s="39">
        <f>D20-C20</f>
        <v>0</v>
      </c>
      <c r="F20" s="38">
        <v>0</v>
      </c>
      <c r="G20" s="36">
        <v>0</v>
      </c>
      <c r="H20" s="39">
        <f>G20-F20</f>
        <v>0</v>
      </c>
      <c r="I20" s="38">
        <v>0</v>
      </c>
      <c r="J20" s="36">
        <v>0</v>
      </c>
      <c r="K20" s="39">
        <f>J20-I20</f>
        <v>0</v>
      </c>
      <c r="L20" s="38">
        <v>0</v>
      </c>
      <c r="M20" s="36">
        <v>0</v>
      </c>
      <c r="N20" s="39">
        <f>M20-L20</f>
        <v>0</v>
      </c>
      <c r="O20" s="38">
        <v>0</v>
      </c>
      <c r="P20" s="36">
        <v>0</v>
      </c>
      <c r="Q20" s="39">
        <f>P20-O20</f>
        <v>0</v>
      </c>
      <c r="R20" s="38">
        <v>0</v>
      </c>
      <c r="S20" s="36">
        <v>0</v>
      </c>
      <c r="T20" s="39">
        <f>S20-R20</f>
        <v>0</v>
      </c>
      <c r="U20" s="38">
        <v>0</v>
      </c>
      <c r="V20" s="36">
        <v>0</v>
      </c>
      <c r="W20" s="39">
        <f>V20-U20</f>
        <v>0</v>
      </c>
      <c r="X20" s="38">
        <v>0</v>
      </c>
      <c r="Y20" s="36">
        <v>0</v>
      </c>
      <c r="Z20" s="39">
        <f>Y20-X20</f>
        <v>0</v>
      </c>
      <c r="AA20" s="38">
        <v>0</v>
      </c>
      <c r="AB20" s="36">
        <v>0</v>
      </c>
      <c r="AC20" s="39">
        <f>AB20-AA20</f>
        <v>0</v>
      </c>
      <c r="AD20" s="38">
        <v>0</v>
      </c>
      <c r="AE20" s="36">
        <v>0</v>
      </c>
      <c r="AF20" s="39">
        <f>AE20-AD20</f>
        <v>0</v>
      </c>
      <c r="AG20" s="38">
        <v>0</v>
      </c>
      <c r="AH20" s="36">
        <v>0</v>
      </c>
      <c r="AI20" s="39">
        <f>AH20-AG20</f>
        <v>0</v>
      </c>
      <c r="AJ20" s="38">
        <v>0</v>
      </c>
      <c r="AK20" s="36">
        <v>0</v>
      </c>
      <c r="AL20" s="39">
        <f>AK20-AJ20</f>
        <v>0</v>
      </c>
    </row>
    <row r="21" spans="2:38" ht="18.75" customHeight="1" x14ac:dyDescent="0.3">
      <c r="B21" s="34" t="s">
        <v>143</v>
      </c>
      <c r="C21" s="35">
        <f>'📊 Ngân Sách Năm'!C28</f>
        <v>5000</v>
      </c>
      <c r="D21" s="36">
        <v>0</v>
      </c>
      <c r="E21" s="37">
        <f>D21-C21</f>
        <v>-5000</v>
      </c>
      <c r="F21" s="35">
        <f>'📊 Ngân Sách Năm'!D28</f>
        <v>5000</v>
      </c>
      <c r="G21" s="36">
        <v>0</v>
      </c>
      <c r="H21" s="37">
        <f>G21-F21</f>
        <v>-5000</v>
      </c>
      <c r="I21" s="35">
        <f>'📊 Ngân Sách Năm'!E28</f>
        <v>5000</v>
      </c>
      <c r="J21" s="36">
        <v>0</v>
      </c>
      <c r="K21" s="37">
        <f>J21-I21</f>
        <v>-5000</v>
      </c>
      <c r="L21" s="35">
        <f>'📊 Ngân Sách Năm'!F28</f>
        <v>5000</v>
      </c>
      <c r="M21" s="36">
        <v>0</v>
      </c>
      <c r="N21" s="37">
        <f>M21-L21</f>
        <v>-5000</v>
      </c>
      <c r="O21" s="35">
        <f>'📊 Ngân Sách Năm'!G28</f>
        <v>5000</v>
      </c>
      <c r="P21" s="36">
        <v>0</v>
      </c>
      <c r="Q21" s="37">
        <f>P21-O21</f>
        <v>-5000</v>
      </c>
      <c r="R21" s="35">
        <f>'📊 Ngân Sách Năm'!H28</f>
        <v>5000</v>
      </c>
      <c r="S21" s="36">
        <v>0</v>
      </c>
      <c r="T21" s="37">
        <f>S21-R21</f>
        <v>-5000</v>
      </c>
      <c r="U21" s="35">
        <f>'📊 Ngân Sách Năm'!I28</f>
        <v>5000</v>
      </c>
      <c r="V21" s="36">
        <v>0</v>
      </c>
      <c r="W21" s="37">
        <f>V21-U21</f>
        <v>-5000</v>
      </c>
      <c r="X21" s="35">
        <f>'📊 Ngân Sách Năm'!J28</f>
        <v>5000</v>
      </c>
      <c r="Y21" s="36">
        <v>0</v>
      </c>
      <c r="Z21" s="37">
        <f>Y21-X21</f>
        <v>-5000</v>
      </c>
      <c r="AA21" s="35">
        <f>'📊 Ngân Sách Năm'!K28</f>
        <v>5000</v>
      </c>
      <c r="AB21" s="36">
        <v>0</v>
      </c>
      <c r="AC21" s="37">
        <f>AB21-AA21</f>
        <v>-5000</v>
      </c>
      <c r="AD21" s="35">
        <f>'📊 Ngân Sách Năm'!L28</f>
        <v>5000</v>
      </c>
      <c r="AE21" s="36">
        <v>0</v>
      </c>
      <c r="AF21" s="37">
        <f>AE21-AD21</f>
        <v>-5000</v>
      </c>
      <c r="AG21" s="35">
        <f>'📊 Ngân Sách Năm'!M28</f>
        <v>5000</v>
      </c>
      <c r="AH21" s="36">
        <v>0</v>
      </c>
      <c r="AI21" s="37">
        <f>AH21-AG21</f>
        <v>-5000</v>
      </c>
      <c r="AJ21" s="35">
        <f>'📊 Ngân Sách Năm'!N28</f>
        <v>5000</v>
      </c>
      <c r="AK21" s="36">
        <v>0</v>
      </c>
      <c r="AL21" s="37">
        <f>AK21-AJ21</f>
        <v>-5000</v>
      </c>
    </row>
    <row r="22" spans="2:38" ht="18.75" customHeight="1" x14ac:dyDescent="0.3"/>
    <row r="23" spans="2:38" ht="18.75" customHeight="1" x14ac:dyDescent="0.3">
      <c r="B23" s="34" t="s">
        <v>144</v>
      </c>
      <c r="C23" s="35">
        <v>0</v>
      </c>
      <c r="D23" s="36">
        <v>0</v>
      </c>
      <c r="E23" s="37">
        <f>D23-C23</f>
        <v>0</v>
      </c>
      <c r="F23" s="35">
        <v>0</v>
      </c>
      <c r="G23" s="36">
        <v>0</v>
      </c>
      <c r="H23" s="37">
        <f>G23-F23</f>
        <v>0</v>
      </c>
      <c r="I23" s="35">
        <v>0</v>
      </c>
      <c r="J23" s="36">
        <v>0</v>
      </c>
      <c r="K23" s="37">
        <f>J23-I23</f>
        <v>0</v>
      </c>
      <c r="L23" s="35">
        <v>0</v>
      </c>
      <c r="M23" s="36">
        <v>0</v>
      </c>
      <c r="N23" s="37">
        <f>M23-L23</f>
        <v>0</v>
      </c>
      <c r="O23" s="35">
        <v>0</v>
      </c>
      <c r="P23" s="36">
        <v>0</v>
      </c>
      <c r="Q23" s="37">
        <f>P23-O23</f>
        <v>0</v>
      </c>
      <c r="R23" s="35">
        <v>0</v>
      </c>
      <c r="S23" s="36">
        <v>0</v>
      </c>
      <c r="T23" s="37">
        <f>S23-R23</f>
        <v>0</v>
      </c>
      <c r="U23" s="35">
        <v>0</v>
      </c>
      <c r="V23" s="36">
        <v>0</v>
      </c>
      <c r="W23" s="37">
        <f>V23-U23</f>
        <v>0</v>
      </c>
      <c r="X23" s="35">
        <v>0</v>
      </c>
      <c r="Y23" s="36">
        <v>0</v>
      </c>
      <c r="Z23" s="37">
        <f>Y23-X23</f>
        <v>0</v>
      </c>
      <c r="AA23" s="35">
        <v>0</v>
      </c>
      <c r="AB23" s="36">
        <v>0</v>
      </c>
      <c r="AC23" s="37">
        <f>AB23-AA23</f>
        <v>0</v>
      </c>
      <c r="AD23" s="35">
        <v>0</v>
      </c>
      <c r="AE23" s="36">
        <v>0</v>
      </c>
      <c r="AF23" s="37">
        <f>AE23-AD23</f>
        <v>0</v>
      </c>
      <c r="AG23" s="35">
        <v>0</v>
      </c>
      <c r="AH23" s="36">
        <v>0</v>
      </c>
      <c r="AI23" s="37">
        <f>AH23-AG23</f>
        <v>0</v>
      </c>
      <c r="AJ23" s="35">
        <v>0</v>
      </c>
      <c r="AK23" s="36">
        <v>0</v>
      </c>
      <c r="AL23" s="37">
        <f>AK23-AJ23</f>
        <v>0</v>
      </c>
    </row>
    <row r="24" spans="2:38" ht="18.75" customHeight="1" x14ac:dyDescent="0.3">
      <c r="B24" s="19" t="s">
        <v>145</v>
      </c>
      <c r="C24" s="38">
        <v>0</v>
      </c>
      <c r="D24" s="36">
        <v>0</v>
      </c>
      <c r="E24" s="39">
        <f>D24-C24</f>
        <v>0</v>
      </c>
      <c r="F24" s="38">
        <v>0</v>
      </c>
      <c r="G24" s="36">
        <v>0</v>
      </c>
      <c r="H24" s="39">
        <f>G24-F24</f>
        <v>0</v>
      </c>
      <c r="I24" s="38">
        <v>0</v>
      </c>
      <c r="J24" s="36">
        <v>0</v>
      </c>
      <c r="K24" s="39">
        <f>J24-I24</f>
        <v>0</v>
      </c>
      <c r="L24" s="38">
        <v>0</v>
      </c>
      <c r="M24" s="36">
        <v>0</v>
      </c>
      <c r="N24" s="39">
        <f>M24-L24</f>
        <v>0</v>
      </c>
      <c r="O24" s="38">
        <v>0</v>
      </c>
      <c r="P24" s="36">
        <v>0</v>
      </c>
      <c r="Q24" s="39">
        <f>P24-O24</f>
        <v>0</v>
      </c>
      <c r="R24" s="38">
        <v>0</v>
      </c>
      <c r="S24" s="36">
        <v>0</v>
      </c>
      <c r="T24" s="39">
        <f>S24-R24</f>
        <v>0</v>
      </c>
      <c r="U24" s="38">
        <v>0</v>
      </c>
      <c r="V24" s="36">
        <v>0</v>
      </c>
      <c r="W24" s="39">
        <f>V24-U24</f>
        <v>0</v>
      </c>
      <c r="X24" s="38">
        <v>0</v>
      </c>
      <c r="Y24" s="36">
        <v>0</v>
      </c>
      <c r="Z24" s="39">
        <f>Y24-X24</f>
        <v>0</v>
      </c>
      <c r="AA24" s="38">
        <v>0</v>
      </c>
      <c r="AB24" s="36">
        <v>0</v>
      </c>
      <c r="AC24" s="39">
        <f>AB24-AA24</f>
        <v>0</v>
      </c>
      <c r="AD24" s="38">
        <v>0</v>
      </c>
      <c r="AE24" s="36">
        <v>0</v>
      </c>
      <c r="AF24" s="39">
        <f>AE24-AD24</f>
        <v>0</v>
      </c>
      <c r="AG24" s="38">
        <v>0</v>
      </c>
      <c r="AH24" s="36">
        <v>0</v>
      </c>
      <c r="AI24" s="39">
        <f>AH24-AG24</f>
        <v>0</v>
      </c>
      <c r="AJ24" s="38">
        <v>0</v>
      </c>
      <c r="AK24" s="36">
        <v>0</v>
      </c>
      <c r="AL24" s="39">
        <f>AK24-AJ24</f>
        <v>0</v>
      </c>
    </row>
    <row r="25" spans="2:38" ht="18.75" customHeight="1" x14ac:dyDescent="0.3">
      <c r="B25" s="15" t="s">
        <v>146</v>
      </c>
      <c r="C25" s="40">
        <v>0</v>
      </c>
      <c r="D25" s="36">
        <v>0</v>
      </c>
      <c r="E25" s="41">
        <f>D25-C25</f>
        <v>0</v>
      </c>
      <c r="F25" s="40">
        <v>0</v>
      </c>
      <c r="G25" s="36">
        <v>0</v>
      </c>
      <c r="H25" s="41">
        <f>G25-F25</f>
        <v>0</v>
      </c>
      <c r="I25" s="40">
        <v>0</v>
      </c>
      <c r="J25" s="36">
        <v>0</v>
      </c>
      <c r="K25" s="41">
        <f>J25-I25</f>
        <v>0</v>
      </c>
      <c r="L25" s="40">
        <v>0</v>
      </c>
      <c r="M25" s="36">
        <v>0</v>
      </c>
      <c r="N25" s="41">
        <f>M25-L25</f>
        <v>0</v>
      </c>
      <c r="O25" s="40">
        <v>0</v>
      </c>
      <c r="P25" s="36">
        <v>0</v>
      </c>
      <c r="Q25" s="41">
        <f>P25-O25</f>
        <v>0</v>
      </c>
      <c r="R25" s="40">
        <v>0</v>
      </c>
      <c r="S25" s="36">
        <v>0</v>
      </c>
      <c r="T25" s="41">
        <f>S25-R25</f>
        <v>0</v>
      </c>
      <c r="U25" s="40">
        <v>0</v>
      </c>
      <c r="V25" s="36">
        <v>0</v>
      </c>
      <c r="W25" s="41">
        <f>V25-U25</f>
        <v>0</v>
      </c>
      <c r="X25" s="40">
        <v>0</v>
      </c>
      <c r="Y25" s="36">
        <v>0</v>
      </c>
      <c r="Z25" s="41">
        <f>Y25-X25</f>
        <v>0</v>
      </c>
      <c r="AA25" s="40">
        <v>0</v>
      </c>
      <c r="AB25" s="36">
        <v>0</v>
      </c>
      <c r="AC25" s="41">
        <f>AB25-AA25</f>
        <v>0</v>
      </c>
      <c r="AD25" s="40">
        <v>0</v>
      </c>
      <c r="AE25" s="36">
        <v>0</v>
      </c>
      <c r="AF25" s="41">
        <f>AE25-AD25</f>
        <v>0</v>
      </c>
      <c r="AG25" s="40">
        <v>0</v>
      </c>
      <c r="AH25" s="36">
        <v>0</v>
      </c>
      <c r="AI25" s="41">
        <f>AH25-AG25</f>
        <v>0</v>
      </c>
      <c r="AJ25" s="40">
        <v>0</v>
      </c>
      <c r="AK25" s="36">
        <v>0</v>
      </c>
      <c r="AL25" s="41">
        <f>AK25-AJ25</f>
        <v>0</v>
      </c>
    </row>
    <row r="26" spans="2:38" ht="18.75" customHeight="1" x14ac:dyDescent="0.3">
      <c r="B26" s="34" t="s">
        <v>147</v>
      </c>
      <c r="C26" s="35">
        <f>'📊 Ngân Sách Năm'!C35</f>
        <v>4506</v>
      </c>
      <c r="D26" s="36">
        <v>0</v>
      </c>
      <c r="E26" s="37">
        <f>D26-C26</f>
        <v>-4506</v>
      </c>
      <c r="F26" s="35">
        <f>'📊 Ngân Sách Năm'!D35</f>
        <v>4506</v>
      </c>
      <c r="G26" s="36">
        <v>0</v>
      </c>
      <c r="H26" s="37">
        <f>G26-F26</f>
        <v>-4506</v>
      </c>
      <c r="I26" s="35">
        <f>'📊 Ngân Sách Năm'!E35</f>
        <v>4506</v>
      </c>
      <c r="J26" s="36">
        <v>0</v>
      </c>
      <c r="K26" s="37">
        <f>J26-I26</f>
        <v>-4506</v>
      </c>
      <c r="L26" s="35">
        <f>'📊 Ngân Sách Năm'!F35</f>
        <v>4506</v>
      </c>
      <c r="M26" s="36">
        <v>0</v>
      </c>
      <c r="N26" s="37">
        <f>M26-L26</f>
        <v>-4506</v>
      </c>
      <c r="O26" s="35">
        <f>'📊 Ngân Sách Năm'!G35</f>
        <v>4506</v>
      </c>
      <c r="P26" s="36">
        <v>0</v>
      </c>
      <c r="Q26" s="37">
        <f>P26-O26</f>
        <v>-4506</v>
      </c>
      <c r="R26" s="35">
        <f>'📊 Ngân Sách Năm'!H35</f>
        <v>4506</v>
      </c>
      <c r="S26" s="36">
        <v>0</v>
      </c>
      <c r="T26" s="37">
        <f>S26-R26</f>
        <v>-4506</v>
      </c>
      <c r="U26" s="35">
        <f>'📊 Ngân Sách Năm'!I35</f>
        <v>4506</v>
      </c>
      <c r="V26" s="36">
        <v>0</v>
      </c>
      <c r="W26" s="37">
        <f>V26-U26</f>
        <v>-4506</v>
      </c>
      <c r="X26" s="35">
        <f>'📊 Ngân Sách Năm'!J35</f>
        <v>4506</v>
      </c>
      <c r="Y26" s="36">
        <v>0</v>
      </c>
      <c r="Z26" s="37">
        <f>Y26-X26</f>
        <v>-4506</v>
      </c>
      <c r="AA26" s="35">
        <f>'📊 Ngân Sách Năm'!K35</f>
        <v>4506</v>
      </c>
      <c r="AB26" s="36">
        <v>0</v>
      </c>
      <c r="AC26" s="37">
        <f>AB26-AA26</f>
        <v>-4506</v>
      </c>
      <c r="AD26" s="35">
        <f>'📊 Ngân Sách Năm'!L35</f>
        <v>4506</v>
      </c>
      <c r="AE26" s="36">
        <v>0</v>
      </c>
      <c r="AF26" s="37">
        <f>AE26-AD26</f>
        <v>-4506</v>
      </c>
      <c r="AG26" s="35">
        <f>'📊 Ngân Sách Năm'!M35</f>
        <v>4506</v>
      </c>
      <c r="AH26" s="36">
        <v>0</v>
      </c>
      <c r="AI26" s="37">
        <f>AH26-AG26</f>
        <v>-4506</v>
      </c>
      <c r="AJ26" s="35">
        <f>'📊 Ngân Sách Năm'!N35</f>
        <v>5006</v>
      </c>
      <c r="AK26" s="36">
        <v>0</v>
      </c>
      <c r="AL26" s="37">
        <f>AK26-AJ26</f>
        <v>-5006</v>
      </c>
    </row>
    <row r="27" spans="2:38" ht="18.75" customHeight="1" x14ac:dyDescent="0.3"/>
    <row r="28" spans="2:38" ht="18.75" customHeight="1" x14ac:dyDescent="0.3">
      <c r="B28" s="34" t="s">
        <v>148</v>
      </c>
      <c r="C28" s="35">
        <v>0</v>
      </c>
      <c r="D28" s="36">
        <v>0</v>
      </c>
      <c r="E28" s="37">
        <f>D28-C28</f>
        <v>0</v>
      </c>
      <c r="F28" s="35">
        <v>0</v>
      </c>
      <c r="G28" s="36">
        <v>0</v>
      </c>
      <c r="H28" s="37">
        <f>G28-F28</f>
        <v>0</v>
      </c>
      <c r="I28" s="35">
        <v>0</v>
      </c>
      <c r="J28" s="36">
        <v>0</v>
      </c>
      <c r="K28" s="37">
        <f>J28-I28</f>
        <v>0</v>
      </c>
      <c r="L28" s="35">
        <v>0</v>
      </c>
      <c r="M28" s="36">
        <v>0</v>
      </c>
      <c r="N28" s="37">
        <f>M28-L28</f>
        <v>0</v>
      </c>
      <c r="O28" s="35">
        <v>0</v>
      </c>
      <c r="P28" s="36">
        <v>0</v>
      </c>
      <c r="Q28" s="37">
        <f>P28-O28</f>
        <v>0</v>
      </c>
      <c r="R28" s="35">
        <v>0</v>
      </c>
      <c r="S28" s="36">
        <v>0</v>
      </c>
      <c r="T28" s="37">
        <f>S28-R28</f>
        <v>0</v>
      </c>
      <c r="U28" s="35">
        <v>0</v>
      </c>
      <c r="V28" s="36">
        <v>0</v>
      </c>
      <c r="W28" s="37">
        <f>V28-U28</f>
        <v>0</v>
      </c>
      <c r="X28" s="35">
        <v>0</v>
      </c>
      <c r="Y28" s="36">
        <v>0</v>
      </c>
      <c r="Z28" s="37">
        <f>Y28-X28</f>
        <v>0</v>
      </c>
      <c r="AA28" s="35">
        <v>0</v>
      </c>
      <c r="AB28" s="36">
        <v>0</v>
      </c>
      <c r="AC28" s="37">
        <f>AB28-AA28</f>
        <v>0</v>
      </c>
      <c r="AD28" s="35">
        <v>0</v>
      </c>
      <c r="AE28" s="36">
        <v>0</v>
      </c>
      <c r="AF28" s="37">
        <f>AE28-AD28</f>
        <v>0</v>
      </c>
      <c r="AG28" s="35">
        <v>0</v>
      </c>
      <c r="AH28" s="36">
        <v>0</v>
      </c>
      <c r="AI28" s="37">
        <f>AH28-AG28</f>
        <v>0</v>
      </c>
      <c r="AJ28" s="35">
        <v>0</v>
      </c>
      <c r="AK28" s="36">
        <v>0</v>
      </c>
      <c r="AL28" s="37">
        <f>AK28-AJ28</f>
        <v>0</v>
      </c>
    </row>
    <row r="29" spans="2:38" ht="18.75" customHeight="1" x14ac:dyDescent="0.3">
      <c r="B29" s="15" t="s">
        <v>149</v>
      </c>
      <c r="C29" s="40">
        <v>0</v>
      </c>
      <c r="D29" s="36">
        <v>0</v>
      </c>
      <c r="E29" s="41">
        <f>D29-C29</f>
        <v>0</v>
      </c>
      <c r="F29" s="40">
        <v>0</v>
      </c>
      <c r="G29" s="36">
        <v>0</v>
      </c>
      <c r="H29" s="41">
        <f>G29-F29</f>
        <v>0</v>
      </c>
      <c r="I29" s="40">
        <v>0</v>
      </c>
      <c r="J29" s="36">
        <v>0</v>
      </c>
      <c r="K29" s="41">
        <f>J29-I29</f>
        <v>0</v>
      </c>
      <c r="L29" s="40">
        <v>0</v>
      </c>
      <c r="M29" s="36">
        <v>0</v>
      </c>
      <c r="N29" s="41">
        <f>M29-L29</f>
        <v>0</v>
      </c>
      <c r="O29" s="40">
        <v>0</v>
      </c>
      <c r="P29" s="36">
        <v>0</v>
      </c>
      <c r="Q29" s="41">
        <f>P29-O29</f>
        <v>0</v>
      </c>
      <c r="R29" s="40">
        <v>0</v>
      </c>
      <c r="S29" s="36">
        <v>0</v>
      </c>
      <c r="T29" s="41">
        <f>S29-R29</f>
        <v>0</v>
      </c>
      <c r="U29" s="40">
        <v>0</v>
      </c>
      <c r="V29" s="36">
        <v>0</v>
      </c>
      <c r="W29" s="41">
        <f>V29-U29</f>
        <v>0</v>
      </c>
      <c r="X29" s="40">
        <v>0</v>
      </c>
      <c r="Y29" s="36">
        <v>0</v>
      </c>
      <c r="Z29" s="41">
        <f>Y29-X29</f>
        <v>0</v>
      </c>
      <c r="AA29" s="40">
        <v>0</v>
      </c>
      <c r="AB29" s="36">
        <v>0</v>
      </c>
      <c r="AC29" s="41">
        <f>AB29-AA29</f>
        <v>0</v>
      </c>
      <c r="AD29" s="40">
        <v>0</v>
      </c>
      <c r="AE29" s="36">
        <v>0</v>
      </c>
      <c r="AF29" s="41">
        <f>AE29-AD29</f>
        <v>0</v>
      </c>
      <c r="AG29" s="40">
        <v>0</v>
      </c>
      <c r="AH29" s="36">
        <v>0</v>
      </c>
      <c r="AI29" s="41">
        <f>AH29-AG29</f>
        <v>0</v>
      </c>
      <c r="AJ29" s="40">
        <v>0</v>
      </c>
      <c r="AK29" s="36">
        <v>0</v>
      </c>
      <c r="AL29" s="41">
        <f>AK29-AJ29</f>
        <v>0</v>
      </c>
    </row>
    <row r="30" spans="2:38" ht="18.75" customHeight="1" x14ac:dyDescent="0.3">
      <c r="B30" s="19" t="s">
        <v>150</v>
      </c>
      <c r="C30" s="38">
        <v>0</v>
      </c>
      <c r="D30" s="36">
        <v>0</v>
      </c>
      <c r="E30" s="39">
        <f>D30-C30</f>
        <v>0</v>
      </c>
      <c r="F30" s="38">
        <v>0</v>
      </c>
      <c r="G30" s="36">
        <v>0</v>
      </c>
      <c r="H30" s="39">
        <f>G30-F30</f>
        <v>0</v>
      </c>
      <c r="I30" s="38">
        <v>0</v>
      </c>
      <c r="J30" s="36">
        <v>0</v>
      </c>
      <c r="K30" s="39">
        <f>J30-I30</f>
        <v>0</v>
      </c>
      <c r="L30" s="38">
        <v>0</v>
      </c>
      <c r="M30" s="36">
        <v>0</v>
      </c>
      <c r="N30" s="39">
        <f>M30-L30</f>
        <v>0</v>
      </c>
      <c r="O30" s="38">
        <v>0</v>
      </c>
      <c r="P30" s="36">
        <v>0</v>
      </c>
      <c r="Q30" s="39">
        <f>P30-O30</f>
        <v>0</v>
      </c>
      <c r="R30" s="38">
        <v>0</v>
      </c>
      <c r="S30" s="36">
        <v>0</v>
      </c>
      <c r="T30" s="39">
        <f>S30-R30</f>
        <v>0</v>
      </c>
      <c r="U30" s="38">
        <v>0</v>
      </c>
      <c r="V30" s="36">
        <v>0</v>
      </c>
      <c r="W30" s="39">
        <f>V30-U30</f>
        <v>0</v>
      </c>
      <c r="X30" s="38">
        <v>0</v>
      </c>
      <c r="Y30" s="36">
        <v>0</v>
      </c>
      <c r="Z30" s="39">
        <f>Y30-X30</f>
        <v>0</v>
      </c>
      <c r="AA30" s="38">
        <v>0</v>
      </c>
      <c r="AB30" s="36">
        <v>0</v>
      </c>
      <c r="AC30" s="39">
        <f>AB30-AA30</f>
        <v>0</v>
      </c>
      <c r="AD30" s="38">
        <v>0</v>
      </c>
      <c r="AE30" s="36">
        <v>0</v>
      </c>
      <c r="AF30" s="39">
        <f>AE30-AD30</f>
        <v>0</v>
      </c>
      <c r="AG30" s="38">
        <v>0</v>
      </c>
      <c r="AH30" s="36">
        <v>0</v>
      </c>
      <c r="AI30" s="39">
        <f>AH30-AG30</f>
        <v>0</v>
      </c>
      <c r="AJ30" s="38">
        <v>0</v>
      </c>
      <c r="AK30" s="36">
        <v>0</v>
      </c>
      <c r="AL30" s="39">
        <f>AK30-AJ30</f>
        <v>0</v>
      </c>
    </row>
    <row r="31" spans="2:38" ht="18.75" customHeight="1" x14ac:dyDescent="0.3">
      <c r="B31" s="34" t="s">
        <v>111</v>
      </c>
      <c r="C31" s="35">
        <f>'📊 Ngân Sách Năm'!C44</f>
        <v>100</v>
      </c>
      <c r="D31" s="36">
        <v>0</v>
      </c>
      <c r="E31" s="37">
        <f>D31-C31</f>
        <v>-100</v>
      </c>
      <c r="F31" s="35">
        <f>'📊 Ngân Sách Năm'!D44</f>
        <v>100</v>
      </c>
      <c r="G31" s="36">
        <v>0</v>
      </c>
      <c r="H31" s="37">
        <f>G31-F31</f>
        <v>-100</v>
      </c>
      <c r="I31" s="35">
        <f>'📊 Ngân Sách Năm'!E44</f>
        <v>100</v>
      </c>
      <c r="J31" s="36">
        <v>0</v>
      </c>
      <c r="K31" s="37">
        <f>J31-I31</f>
        <v>-100</v>
      </c>
      <c r="L31" s="35">
        <f>'📊 Ngân Sách Năm'!F44</f>
        <v>2600</v>
      </c>
      <c r="M31" s="36">
        <v>0</v>
      </c>
      <c r="N31" s="37">
        <f>M31-L31</f>
        <v>-2600</v>
      </c>
      <c r="O31" s="35">
        <f>'📊 Ngân Sách Năm'!G44</f>
        <v>100</v>
      </c>
      <c r="P31" s="36">
        <v>0</v>
      </c>
      <c r="Q31" s="37">
        <f>P31-O31</f>
        <v>-100</v>
      </c>
      <c r="R31" s="35">
        <f>'📊 Ngân Sách Năm'!H44</f>
        <v>2100</v>
      </c>
      <c r="S31" s="36">
        <v>0</v>
      </c>
      <c r="T31" s="37">
        <f>S31-R31</f>
        <v>-2100</v>
      </c>
      <c r="U31" s="35">
        <f>'📊 Ngân Sách Năm'!I44</f>
        <v>100</v>
      </c>
      <c r="V31" s="36">
        <v>0</v>
      </c>
      <c r="W31" s="37">
        <f>V31-U31</f>
        <v>-100</v>
      </c>
      <c r="X31" s="35">
        <f>'📊 Ngân Sách Năm'!J44</f>
        <v>100</v>
      </c>
      <c r="Y31" s="36">
        <v>0</v>
      </c>
      <c r="Z31" s="37">
        <f>Y31-X31</f>
        <v>-100</v>
      </c>
      <c r="AA31" s="35">
        <f>'📊 Ngân Sách Năm'!K44</f>
        <v>2100</v>
      </c>
      <c r="AB31" s="36">
        <v>0</v>
      </c>
      <c r="AC31" s="37">
        <f>AB31-AA31</f>
        <v>-2100</v>
      </c>
      <c r="AD31" s="35">
        <f>'📊 Ngân Sách Năm'!L44</f>
        <v>100</v>
      </c>
      <c r="AE31" s="36">
        <v>0</v>
      </c>
      <c r="AF31" s="37">
        <f>AE31-AD31</f>
        <v>-100</v>
      </c>
      <c r="AG31" s="35">
        <f>'📊 Ngân Sách Năm'!M44</f>
        <v>100</v>
      </c>
      <c r="AH31" s="36">
        <v>0</v>
      </c>
      <c r="AI31" s="37">
        <f>AH31-AG31</f>
        <v>-100</v>
      </c>
      <c r="AJ31" s="35">
        <f>'📊 Ngân Sách Năm'!N44</f>
        <v>1100</v>
      </c>
      <c r="AK31" s="36">
        <v>0</v>
      </c>
      <c r="AL31" s="37">
        <f>AK31-AJ31</f>
        <v>-1100</v>
      </c>
    </row>
    <row r="32" spans="2:38" ht="18.75" customHeight="1" x14ac:dyDescent="0.3"/>
    <row r="33" spans="2:38" ht="18.75" customHeight="1" x14ac:dyDescent="0.3">
      <c r="B33" s="34" t="s">
        <v>151</v>
      </c>
      <c r="C33" s="35">
        <f>'📊 Ngân Sách Năm'!C47</f>
        <v>14606</v>
      </c>
      <c r="D33" s="36">
        <v>0</v>
      </c>
      <c r="E33" s="37">
        <f>D33-C33</f>
        <v>-14606</v>
      </c>
      <c r="F33" s="35">
        <f>'📊 Ngân Sách Năm'!D47</f>
        <v>14606</v>
      </c>
      <c r="G33" s="36">
        <v>0</v>
      </c>
      <c r="H33" s="37">
        <f>G33-F33</f>
        <v>-14606</v>
      </c>
      <c r="I33" s="35">
        <f>'📊 Ngân Sách Năm'!E47</f>
        <v>14606</v>
      </c>
      <c r="J33" s="36">
        <v>0</v>
      </c>
      <c r="K33" s="37">
        <f>J33-I33</f>
        <v>-14606</v>
      </c>
      <c r="L33" s="35">
        <f>'📊 Ngân Sách Năm'!F47</f>
        <v>17106</v>
      </c>
      <c r="M33" s="36">
        <v>0</v>
      </c>
      <c r="N33" s="37">
        <f>M33-L33</f>
        <v>-17106</v>
      </c>
      <c r="O33" s="35">
        <f>'📊 Ngân Sách Năm'!G47</f>
        <v>14606</v>
      </c>
      <c r="P33" s="36">
        <v>0</v>
      </c>
      <c r="Q33" s="37">
        <f>P33-O33</f>
        <v>-14606</v>
      </c>
      <c r="R33" s="35">
        <f>'📊 Ngân Sách Năm'!H47</f>
        <v>16606</v>
      </c>
      <c r="S33" s="36">
        <v>0</v>
      </c>
      <c r="T33" s="37">
        <f>S33-R33</f>
        <v>-16606</v>
      </c>
      <c r="U33" s="35">
        <f>'📊 Ngân Sách Năm'!I47</f>
        <v>14606</v>
      </c>
      <c r="V33" s="36">
        <v>0</v>
      </c>
      <c r="W33" s="37">
        <f>V33-U33</f>
        <v>-14606</v>
      </c>
      <c r="X33" s="35">
        <f>'📊 Ngân Sách Năm'!J47</f>
        <v>14606</v>
      </c>
      <c r="Y33" s="36">
        <v>0</v>
      </c>
      <c r="Z33" s="37">
        <f>Y33-X33</f>
        <v>-14606</v>
      </c>
      <c r="AA33" s="35">
        <f>'📊 Ngân Sách Năm'!K47</f>
        <v>16606</v>
      </c>
      <c r="AB33" s="36">
        <v>0</v>
      </c>
      <c r="AC33" s="37">
        <f>AB33-AA33</f>
        <v>-16606</v>
      </c>
      <c r="AD33" s="35">
        <f>'📊 Ngân Sách Năm'!L47</f>
        <v>14606</v>
      </c>
      <c r="AE33" s="36">
        <v>0</v>
      </c>
      <c r="AF33" s="37">
        <f>AE33-AD33</f>
        <v>-14606</v>
      </c>
      <c r="AG33" s="35">
        <f>'📊 Ngân Sách Năm'!M47</f>
        <v>14606</v>
      </c>
      <c r="AH33" s="36">
        <v>0</v>
      </c>
      <c r="AI33" s="37">
        <f>AH33-AG33</f>
        <v>-14606</v>
      </c>
      <c r="AJ33" s="35">
        <f>'📊 Ngân Sách Năm'!N47</f>
        <v>16106</v>
      </c>
      <c r="AK33" s="36">
        <v>0</v>
      </c>
      <c r="AL33" s="37">
        <f>AK33-AJ33</f>
        <v>-16106</v>
      </c>
    </row>
    <row r="34" spans="2:38" ht="18.75" customHeight="1" x14ac:dyDescent="0.3">
      <c r="B34" s="34" t="s">
        <v>152</v>
      </c>
      <c r="C34" s="35">
        <f>'📊 Ngân Sách Năm'!C48</f>
        <v>5894</v>
      </c>
      <c r="D34" s="36">
        <v>0</v>
      </c>
      <c r="E34" s="37">
        <f>D34-C34</f>
        <v>-5894</v>
      </c>
      <c r="F34" s="35">
        <f>'📊 Ngân Sách Năm'!D48</f>
        <v>5894</v>
      </c>
      <c r="G34" s="36">
        <v>0</v>
      </c>
      <c r="H34" s="37">
        <f>G34-F34</f>
        <v>-5894</v>
      </c>
      <c r="I34" s="35">
        <f>'📊 Ngân Sách Năm'!E48</f>
        <v>5894</v>
      </c>
      <c r="J34" s="36">
        <v>0</v>
      </c>
      <c r="K34" s="37">
        <f>J34-I34</f>
        <v>-5894</v>
      </c>
      <c r="L34" s="35">
        <f>'📊 Ngân Sách Năm'!F48</f>
        <v>3394</v>
      </c>
      <c r="M34" s="36">
        <v>0</v>
      </c>
      <c r="N34" s="37">
        <f>M34-L34</f>
        <v>-3394</v>
      </c>
      <c r="O34" s="35">
        <f>'📊 Ngân Sách Năm'!G48</f>
        <v>5894</v>
      </c>
      <c r="P34" s="36">
        <v>0</v>
      </c>
      <c r="Q34" s="37">
        <f>P34-O34</f>
        <v>-5894</v>
      </c>
      <c r="R34" s="35">
        <f>'📊 Ngân Sách Năm'!H48</f>
        <v>3894</v>
      </c>
      <c r="S34" s="36">
        <v>0</v>
      </c>
      <c r="T34" s="37">
        <f>S34-R34</f>
        <v>-3894</v>
      </c>
      <c r="U34" s="35">
        <f>'📊 Ngân Sách Năm'!I48</f>
        <v>5894</v>
      </c>
      <c r="V34" s="36">
        <v>0</v>
      </c>
      <c r="W34" s="37">
        <f>V34-U34</f>
        <v>-5894</v>
      </c>
      <c r="X34" s="35">
        <f>'📊 Ngân Sách Năm'!J48</f>
        <v>5894</v>
      </c>
      <c r="Y34" s="36">
        <v>0</v>
      </c>
      <c r="Z34" s="37">
        <f>Y34-X34</f>
        <v>-5894</v>
      </c>
      <c r="AA34" s="35">
        <f>'📊 Ngân Sách Năm'!K48</f>
        <v>3894</v>
      </c>
      <c r="AB34" s="36">
        <v>0</v>
      </c>
      <c r="AC34" s="37">
        <f>AB34-AA34</f>
        <v>-3894</v>
      </c>
      <c r="AD34" s="35">
        <f>'📊 Ngân Sách Năm'!L48</f>
        <v>5894</v>
      </c>
      <c r="AE34" s="36">
        <v>0</v>
      </c>
      <c r="AF34" s="37">
        <f>AE34-AD34</f>
        <v>-5894</v>
      </c>
      <c r="AG34" s="35">
        <f>'📊 Ngân Sách Năm'!M48</f>
        <v>5894</v>
      </c>
      <c r="AH34" s="36">
        <v>0</v>
      </c>
      <c r="AI34" s="37">
        <f>AH34-AG34</f>
        <v>-5894</v>
      </c>
      <c r="AJ34" s="35">
        <f>'📊 Ngân Sách Năm'!N48</f>
        <v>4394</v>
      </c>
      <c r="AK34" s="36">
        <v>0</v>
      </c>
      <c r="AL34" s="37">
        <f>AK34-AJ34</f>
        <v>-4394</v>
      </c>
    </row>
  </sheetData>
  <mergeCells count="13">
    <mergeCell ref="B2:AL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78ACC"/>
  </sheetPr>
  <dimension ref="A1:K24"/>
  <sheetViews>
    <sheetView showGridLines="0" tabSelected="1" zoomScaleNormal="100" workbookViewId="0">
      <selection activeCell="H36" sqref="H36"/>
    </sheetView>
  </sheetViews>
  <sheetFormatPr defaultColWidth="8.6640625" defaultRowHeight="14.4" x14ac:dyDescent="0.3"/>
  <cols>
    <col min="1" max="1" width="3" customWidth="1"/>
    <col min="2" max="2" width="28" customWidth="1"/>
    <col min="3" max="6" width="16" customWidth="1"/>
  </cols>
  <sheetData>
    <row r="1" spans="1:11" ht="7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48" customHeight="1" x14ac:dyDescent="0.3">
      <c r="A2" s="3"/>
      <c r="B2" s="57" t="s">
        <v>153</v>
      </c>
      <c r="C2" s="57"/>
      <c r="D2" s="57"/>
      <c r="E2" s="57"/>
      <c r="F2" s="57"/>
      <c r="G2" s="57"/>
      <c r="H2" s="57"/>
      <c r="I2" s="57"/>
      <c r="J2" s="57"/>
      <c r="K2" s="3"/>
    </row>
    <row r="4" spans="1:11" ht="21.75" customHeight="1" x14ac:dyDescent="0.3">
      <c r="B4" s="58" t="s">
        <v>154</v>
      </c>
      <c r="C4" s="58"/>
      <c r="D4" s="58"/>
      <c r="E4" s="58"/>
      <c r="F4" s="58"/>
    </row>
    <row r="5" spans="1:11" ht="21.75" customHeight="1" x14ac:dyDescent="0.3">
      <c r="B5" s="42" t="s">
        <v>155</v>
      </c>
      <c r="C5" s="43">
        <f>'📊 Ngân Sách Năm'!O9</f>
        <v>246000</v>
      </c>
    </row>
    <row r="6" spans="1:11" ht="21.75" customHeight="1" x14ac:dyDescent="0.3">
      <c r="B6" s="42" t="s">
        <v>156</v>
      </c>
      <c r="C6" s="43">
        <f>'📊 Ngân Sách Năm'!O47</f>
        <v>183272</v>
      </c>
    </row>
    <row r="7" spans="1:11" ht="21.75" customHeight="1" x14ac:dyDescent="0.3">
      <c r="B7" s="44" t="s">
        <v>157</v>
      </c>
      <c r="C7" s="45">
        <f>'📊 Ngân Sách Năm'!O48</f>
        <v>62728</v>
      </c>
    </row>
    <row r="8" spans="1:11" ht="21.75" customHeight="1" x14ac:dyDescent="0.3">
      <c r="B8" s="42" t="s">
        <v>158</v>
      </c>
      <c r="C8" s="46">
        <f>IF(C5&lt;&gt;0,C7/C5,0)</f>
        <v>0.25499186991869921</v>
      </c>
    </row>
    <row r="10" spans="1:11" ht="21.75" customHeight="1" x14ac:dyDescent="0.3">
      <c r="B10" s="58" t="s">
        <v>159</v>
      </c>
      <c r="C10" s="58"/>
      <c r="D10" s="58"/>
      <c r="E10" s="58"/>
      <c r="F10" s="58"/>
    </row>
    <row r="11" spans="1:11" ht="19.5" customHeight="1" x14ac:dyDescent="0.3">
      <c r="B11" s="47" t="s">
        <v>160</v>
      </c>
      <c r="C11" s="48">
        <f>'📊 Ngân Sách Năm'!O16</f>
        <v>60000</v>
      </c>
      <c r="D11" s="49">
        <f>'📊 Ngân Sách Năm'!P16</f>
        <v>0.24390243902439024</v>
      </c>
    </row>
    <row r="12" spans="1:11" ht="19.5" customHeight="1" x14ac:dyDescent="0.3">
      <c r="B12" s="9" t="s">
        <v>161</v>
      </c>
      <c r="C12" s="50">
        <f>'📊 Ngân Sách Năm'!O28</f>
        <v>60000</v>
      </c>
      <c r="D12" s="51">
        <f>'📊 Ngân Sách Năm'!P28</f>
        <v>0.24390243902439024</v>
      </c>
    </row>
    <row r="13" spans="1:11" ht="19.5" customHeight="1" x14ac:dyDescent="0.3">
      <c r="B13" s="47" t="s">
        <v>162</v>
      </c>
      <c r="C13" s="48">
        <f>'📊 Ngân Sách Năm'!O35</f>
        <v>54572</v>
      </c>
      <c r="D13" s="49">
        <f>'📊 Ngân Sách Năm'!P35</f>
        <v>0.22183739837398375</v>
      </c>
    </row>
    <row r="14" spans="1:11" ht="19.5" customHeight="1" x14ac:dyDescent="0.3">
      <c r="B14" s="9" t="s">
        <v>163</v>
      </c>
      <c r="C14" s="50">
        <f>'📊 Ngân Sách Năm'!O44</f>
        <v>8700</v>
      </c>
      <c r="D14" s="51">
        <f>'📊 Ngân Sách Năm'!P44</f>
        <v>3.5365853658536582E-2</v>
      </c>
    </row>
    <row r="16" spans="1:11" ht="18" customHeight="1" x14ac:dyDescent="0.3">
      <c r="B16" s="59" t="s">
        <v>164</v>
      </c>
      <c r="C16" s="59"/>
      <c r="D16" s="59"/>
      <c r="E16" s="59"/>
      <c r="F16" s="59"/>
    </row>
    <row r="17" spans="2:6" ht="18.75" customHeight="1" x14ac:dyDescent="0.3">
      <c r="B17" s="19" t="s">
        <v>165</v>
      </c>
      <c r="C17" s="52" t="s">
        <v>166</v>
      </c>
      <c r="D17" s="53" t="s">
        <v>167</v>
      </c>
    </row>
    <row r="18" spans="2:6" ht="18.75" customHeight="1" x14ac:dyDescent="0.3">
      <c r="B18" s="54" t="s">
        <v>168</v>
      </c>
      <c r="C18" s="55" t="s">
        <v>169</v>
      </c>
      <c r="D18" s="56" t="s">
        <v>170</v>
      </c>
    </row>
    <row r="19" spans="2:6" ht="18.75" customHeight="1" x14ac:dyDescent="0.3">
      <c r="B19" s="19" t="s">
        <v>171</v>
      </c>
      <c r="C19" s="52" t="s">
        <v>172</v>
      </c>
      <c r="D19" s="53" t="s">
        <v>173</v>
      </c>
    </row>
    <row r="20" spans="2:6" ht="18.75" customHeight="1" x14ac:dyDescent="0.3">
      <c r="B20" s="54" t="s">
        <v>174</v>
      </c>
      <c r="C20" s="55" t="s">
        <v>175</v>
      </c>
      <c r="D20" s="56" t="s">
        <v>176</v>
      </c>
    </row>
    <row r="21" spans="2:6" ht="18.75" customHeight="1" x14ac:dyDescent="0.3">
      <c r="B21" s="19" t="s">
        <v>177</v>
      </c>
      <c r="C21" s="52" t="s">
        <v>178</v>
      </c>
      <c r="D21" s="53" t="s">
        <v>179</v>
      </c>
    </row>
    <row r="24" spans="2:6" ht="15.75" customHeight="1" x14ac:dyDescent="0.3">
      <c r="B24" s="60" t="s">
        <v>34</v>
      </c>
      <c r="C24" s="60"/>
      <c r="D24" s="60"/>
      <c r="E24" s="60"/>
      <c r="F24" s="60"/>
    </row>
  </sheetData>
  <mergeCells count="5">
    <mergeCell ref="B2:J2"/>
    <mergeCell ref="B4:F4"/>
    <mergeCell ref="B10:F10"/>
    <mergeCell ref="B16:F16"/>
    <mergeCell ref="B24:F2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📋 Hướng Dẫn</vt:lpstr>
      <vt:lpstr>⚙️ Cài Đặt</vt:lpstr>
      <vt:lpstr>📊 Ngân Sách Năm</vt:lpstr>
      <vt:lpstr>📅 Theo Dõi Hàng Tháng</vt:lpstr>
      <vt:lpstr>📈 Báo Cáo &amp; Biểu Đồ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Na Le</cp:lastModifiedBy>
  <cp:revision>0</cp:revision>
  <dcterms:created xsi:type="dcterms:W3CDTF">2026-05-05T00:20:08Z</dcterms:created>
  <dcterms:modified xsi:type="dcterms:W3CDTF">2026-05-05T00:41:04Z</dcterms:modified>
  <dc:language>en-US</dc:language>
</cp:coreProperties>
</file>